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5150" windowHeight="9945" firstSheet="1" activeTab="2"/>
  </bookViews>
  <sheets>
    <sheet name="No. in Family (2)" sheetId="9" state="hidden" r:id="rId1"/>
    <sheet name="12_Questions" sheetId="1" r:id="rId2"/>
    <sheet name="Cubes" sheetId="18" r:id="rId3"/>
    <sheet name="S5_B1" sheetId="10" r:id="rId4"/>
    <sheet name="No. in Family" sheetId="2" r:id="rId5"/>
    <sheet name="height_m_f" sheetId="3" r:id="rId6"/>
    <sheet name="height" sheetId="8" r:id="rId7"/>
  </sheets>
  <definedNames>
    <definedName name="age">#REF!</definedName>
    <definedName name="height">#REF!</definedName>
    <definedName name="_xlnm.Print_Titles" localSheetId="1">'12_Questions'!$1:$1</definedName>
    <definedName name="size">#REF!</definedName>
    <definedName name="size1">#REF!</definedName>
  </definedNames>
  <calcPr calcId="145621"/>
</workbook>
</file>

<file path=xl/calcChain.xml><?xml version="1.0" encoding="utf-8"?>
<calcChain xmlns="http://schemas.openxmlformats.org/spreadsheetml/2006/main">
  <c r="L3" i="18" l="1"/>
  <c r="D3" i="18" l="1"/>
  <c r="E3" i="18"/>
  <c r="F3" i="18"/>
  <c r="G3" i="18"/>
  <c r="H3" i="18"/>
  <c r="I3" i="18"/>
  <c r="J3" i="18"/>
  <c r="K3" i="18"/>
  <c r="J5" i="18"/>
  <c r="K16" i="18"/>
  <c r="C16" i="18"/>
  <c r="D16" i="18"/>
  <c r="E16" i="18"/>
  <c r="F16" i="18"/>
  <c r="G16" i="18"/>
  <c r="H16" i="18"/>
  <c r="I16" i="18"/>
  <c r="J16" i="18"/>
  <c r="C3" i="18"/>
  <c r="B16" i="18" s="1"/>
  <c r="F5" i="18"/>
  <c r="D5" i="18"/>
  <c r="B5" i="18"/>
  <c r="H5" i="18"/>
  <c r="L2" i="10"/>
  <c r="I5" i="18" l="1"/>
  <c r="K3" i="10"/>
  <c r="K4" i="10"/>
  <c r="K5" i="10"/>
  <c r="K6" i="10"/>
  <c r="K7" i="10"/>
  <c r="K2" i="10"/>
  <c r="L3" i="10" l="1"/>
  <c r="L4" i="10"/>
  <c r="L5" i="10"/>
  <c r="L6" i="10"/>
  <c r="L7" i="10"/>
  <c r="M4" i="10"/>
  <c r="M5" i="10"/>
  <c r="M6" i="10"/>
  <c r="M7" i="10"/>
  <c r="M2" i="10"/>
  <c r="M3" i="10"/>
  <c r="N3" i="10"/>
  <c r="N4" i="10"/>
  <c r="N5" i="10"/>
  <c r="N6" i="10"/>
  <c r="N7" i="10"/>
  <c r="N2" i="10"/>
  <c r="C1" i="2" l="1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Y2" i="2" s="1"/>
  <c r="Z1" i="2"/>
  <c r="AA1" i="2"/>
  <c r="AA2" i="2" s="1"/>
  <c r="AB1" i="2"/>
  <c r="AC1" i="2"/>
  <c r="AC2" i="2" s="1"/>
  <c r="AD1" i="2"/>
  <c r="AE1" i="2"/>
  <c r="AE2" i="2" s="1"/>
  <c r="B1" i="2"/>
  <c r="S2" i="2"/>
  <c r="T2" i="2"/>
  <c r="U2" i="2"/>
  <c r="V2" i="2"/>
  <c r="W2" i="2"/>
  <c r="X2" i="2"/>
  <c r="Z2" i="2"/>
  <c r="AB2" i="2"/>
  <c r="AD2" i="2"/>
  <c r="S2" i="9" l="1"/>
  <c r="R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K5" i="9" s="1"/>
  <c r="K7" i="9" s="1"/>
  <c r="B2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D2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C2" i="3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B2" i="2"/>
  <c r="C5" i="2" l="1"/>
  <c r="E5" i="2"/>
  <c r="G5" i="2"/>
  <c r="I5" i="2"/>
  <c r="B5" i="2"/>
  <c r="D5" i="2"/>
  <c r="F5" i="2"/>
  <c r="H5" i="2"/>
  <c r="J5" i="2"/>
  <c r="D5" i="9"/>
  <c r="D7" i="9" s="1"/>
  <c r="F5" i="9"/>
  <c r="F7" i="9" s="1"/>
  <c r="H5" i="9"/>
  <c r="H7" i="9" s="1"/>
  <c r="J5" i="9"/>
  <c r="J7" i="9" s="1"/>
  <c r="C5" i="9"/>
  <c r="C7" i="9" s="1"/>
  <c r="E5" i="9"/>
  <c r="E7" i="9" s="1"/>
  <c r="G5" i="9"/>
  <c r="G7" i="9" s="1"/>
  <c r="I5" i="9"/>
  <c r="I7" i="9" s="1"/>
  <c r="E2" i="8"/>
  <c r="F4" i="8" s="1"/>
  <c r="F5" i="8" s="1"/>
  <c r="E1" i="8"/>
  <c r="H202" i="1"/>
  <c r="I202" i="1"/>
  <c r="J202" i="1"/>
  <c r="K202" i="1"/>
  <c r="H203" i="1"/>
  <c r="I203" i="1"/>
  <c r="J203" i="1"/>
  <c r="K203" i="1"/>
  <c r="G203" i="1"/>
  <c r="G202" i="1"/>
  <c r="D203" i="1"/>
  <c r="D202" i="1"/>
  <c r="L21" i="18" l="1"/>
  <c r="G4" i="8"/>
  <c r="F6" i="8"/>
  <c r="G5" i="8"/>
  <c r="C7" i="2"/>
  <c r="E7" i="2"/>
  <c r="F7" i="2"/>
  <c r="G7" i="2"/>
  <c r="H7" i="2"/>
  <c r="I7" i="2"/>
  <c r="J7" i="2"/>
  <c r="B7" i="2"/>
  <c r="F2" i="3"/>
  <c r="F1" i="3"/>
  <c r="D7" i="2"/>
  <c r="H4" i="3" l="1"/>
  <c r="G4" i="3" s="1"/>
  <c r="F7" i="8"/>
  <c r="G6" i="8"/>
  <c r="I4" i="3" l="1"/>
  <c r="H5" i="3"/>
  <c r="G5" i="3" s="1"/>
  <c r="F8" i="8"/>
  <c r="G7" i="8"/>
  <c r="H6" i="3" l="1"/>
  <c r="G6" i="3" s="1"/>
  <c r="I5" i="3"/>
  <c r="F9" i="8"/>
  <c r="G9" i="8" s="1"/>
  <c r="G8" i="8"/>
  <c r="H7" i="3" l="1"/>
  <c r="G7" i="3" s="1"/>
  <c r="I6" i="3"/>
  <c r="H8" i="3" l="1"/>
  <c r="G8" i="3" s="1"/>
  <c r="I7" i="3"/>
  <c r="H9" i="3" l="1"/>
  <c r="I8" i="3"/>
  <c r="I9" i="3" l="1"/>
  <c r="G9" i="3"/>
</calcChain>
</file>

<file path=xl/sharedStrings.xml><?xml version="1.0" encoding="utf-8"?>
<sst xmlns="http://schemas.openxmlformats.org/spreadsheetml/2006/main" count="861" uniqueCount="110">
  <si>
    <t>Rnd#</t>
  </si>
  <si>
    <t>Sex</t>
  </si>
  <si>
    <t>Age</t>
  </si>
  <si>
    <t>Where born</t>
  </si>
  <si>
    <t>County Live In</t>
  </si>
  <si>
    <t>Height</t>
  </si>
  <si>
    <t>Foot Length</t>
  </si>
  <si>
    <t>Arm Span</t>
  </si>
  <si>
    <t>No. Of Cars</t>
  </si>
  <si>
    <t>Type of Media Story</t>
  </si>
  <si>
    <t xml:space="preserve">Public Services </t>
  </si>
  <si>
    <t>Male</t>
  </si>
  <si>
    <t>Republic of Ireland</t>
  </si>
  <si>
    <t>Kildare</t>
  </si>
  <si>
    <t>Sport</t>
  </si>
  <si>
    <t>Female</t>
  </si>
  <si>
    <t>Ireland</t>
  </si>
  <si>
    <t>Health + Beauty</t>
  </si>
  <si>
    <t>Dublin</t>
  </si>
  <si>
    <t>Fashion</t>
  </si>
  <si>
    <t>wexrord</t>
  </si>
  <si>
    <t>Technology</t>
  </si>
  <si>
    <t xml:space="preserve">Wicklow </t>
  </si>
  <si>
    <t>Music + Film</t>
  </si>
  <si>
    <t>Monaghan</t>
  </si>
  <si>
    <t>kildare</t>
  </si>
  <si>
    <t>Other</t>
  </si>
  <si>
    <t>Outside Europe</t>
  </si>
  <si>
    <t>ireland</t>
  </si>
  <si>
    <t>Celebrity</t>
  </si>
  <si>
    <t>westmeath</t>
  </si>
  <si>
    <t>Kimerick</t>
  </si>
  <si>
    <t>Science and the Environment</t>
  </si>
  <si>
    <t>Republic Of Ireland</t>
  </si>
  <si>
    <t>dublin</t>
  </si>
  <si>
    <t>Wicklow</t>
  </si>
  <si>
    <t>meath</t>
  </si>
  <si>
    <t>Co clare</t>
  </si>
  <si>
    <t>World Affairs/Politics</t>
  </si>
  <si>
    <t>Cork</t>
  </si>
  <si>
    <t>Westmeath</t>
  </si>
  <si>
    <t>Kilkenny</t>
  </si>
  <si>
    <t>21 or over</t>
  </si>
  <si>
    <t>Kerry</t>
  </si>
  <si>
    <t>Other European Country</t>
  </si>
  <si>
    <t>Louth</t>
  </si>
  <si>
    <t>law</t>
  </si>
  <si>
    <t>Corcaigh</t>
  </si>
  <si>
    <t>county cork ireland</t>
  </si>
  <si>
    <t>kilkenny</t>
  </si>
  <si>
    <t>Clare</t>
  </si>
  <si>
    <t>England</t>
  </si>
  <si>
    <t xml:space="preserve">Kildare </t>
  </si>
  <si>
    <t>tipperary</t>
  </si>
  <si>
    <t>Westmeatth</t>
  </si>
  <si>
    <t>dramatic</t>
  </si>
  <si>
    <t>Limerick</t>
  </si>
  <si>
    <t>other</t>
  </si>
  <si>
    <t>REPUBLIC OF IRELAND</t>
  </si>
  <si>
    <t>Waterford</t>
  </si>
  <si>
    <t>Kidare</t>
  </si>
  <si>
    <t xml:space="preserve">Dublin </t>
  </si>
  <si>
    <t>louth</t>
  </si>
  <si>
    <t>galway</t>
  </si>
  <si>
    <t xml:space="preserve">donegal </t>
  </si>
  <si>
    <t>Co.Cork</t>
  </si>
  <si>
    <t xml:space="preserve">Ireland </t>
  </si>
  <si>
    <t>none</t>
  </si>
  <si>
    <t>Cavan</t>
  </si>
  <si>
    <t>baile átha cliath</t>
  </si>
  <si>
    <t>Business</t>
  </si>
  <si>
    <t>cork</t>
  </si>
  <si>
    <t>wicklow</t>
  </si>
  <si>
    <t xml:space="preserve">Baile átha cliath </t>
  </si>
  <si>
    <t>Meath</t>
  </si>
  <si>
    <t>donegal</t>
  </si>
  <si>
    <t>Galway</t>
  </si>
  <si>
    <t>Co. Cavan</t>
  </si>
  <si>
    <t>Sligo</t>
  </si>
  <si>
    <t>Leitrim</t>
  </si>
  <si>
    <t>republic of ireland</t>
  </si>
  <si>
    <t>biking</t>
  </si>
  <si>
    <t>IRELAND</t>
  </si>
  <si>
    <t>Carlow</t>
  </si>
  <si>
    <t>Northern Ireland</t>
  </si>
  <si>
    <t>Family Size</t>
  </si>
  <si>
    <t>No. in 
Family</t>
  </si>
  <si>
    <t>Frequency</t>
  </si>
  <si>
    <t>Max</t>
  </si>
  <si>
    <t>Min</t>
  </si>
  <si>
    <t>max</t>
  </si>
  <si>
    <t>min</t>
  </si>
  <si>
    <t>People</t>
  </si>
  <si>
    <t>Educ</t>
  </si>
  <si>
    <t>No. In Family</t>
  </si>
  <si>
    <t>Rnd No</t>
  </si>
  <si>
    <t>Rnd #</t>
  </si>
  <si>
    <t>A</t>
  </si>
  <si>
    <t>B</t>
  </si>
  <si>
    <t>C</t>
  </si>
  <si>
    <t>D</t>
  </si>
  <si>
    <t>E</t>
  </si>
  <si>
    <t>F</t>
  </si>
  <si>
    <t>Moves</t>
  </si>
  <si>
    <t>Median</t>
  </si>
  <si>
    <t>Mean</t>
  </si>
  <si>
    <t>S.D</t>
  </si>
  <si>
    <t>Data</t>
  </si>
  <si>
    <t>Mode</t>
  </si>
  <si>
    <t>S.D.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</si>
</sst>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sz val="10"/>
      <name val="Century Gothic"/>
      <family val="2"/>
    </font>
    <font>
      <b/>
      <sz val="10"/>
      <color rgb="FF00B050"/>
      <name val="Century Gothic"/>
      <family val="2"/>
    </font>
    <font>
      <b/>
      <sz val="10"/>
      <color theme="0"/>
      <name val="Century Gothic"/>
      <family val="2"/>
    </font>
    <font>
      <b/>
      <sz val="12"/>
      <color theme="0"/>
      <name val="Century Gothic"/>
      <family val="2"/>
    </font>
    <font>
      <sz val="12"/>
      <color theme="6" tint="-0.249977111117893"/>
      <name val="Century Gothic"/>
      <family val="2"/>
    </font>
    <font>
      <sz val="11"/>
      <name val="Century Gothic"/>
      <family val="2"/>
    </font>
    <font>
      <b/>
      <sz val="6"/>
      <color rgb="FFFF0000"/>
      <name val="Century Gothic"/>
      <family val="2"/>
    </font>
    <font>
      <sz val="6"/>
      <name val="Arial"/>
      <family val="2"/>
    </font>
    <font>
      <sz val="6"/>
      <name val="Century Gothic"/>
      <family val="2"/>
    </font>
    <font>
      <b/>
      <sz val="6"/>
      <name val="Arial"/>
      <family val="2"/>
    </font>
    <font>
      <b/>
      <i/>
      <sz val="12"/>
      <name val="Century Gothic"/>
      <family val="2"/>
    </font>
    <font>
      <b/>
      <sz val="14"/>
      <name val="Century Gothic"/>
      <family val="2"/>
    </font>
    <font>
      <b/>
      <sz val="16"/>
      <name val="Century Gothic"/>
      <family val="2"/>
    </font>
    <font>
      <b/>
      <sz val="24"/>
      <color theme="6" tint="-0.249977111117893"/>
      <name val="Century Gothic"/>
      <family val="2"/>
    </font>
    <font>
      <b/>
      <sz val="9"/>
      <color theme="6" tint="-0.249977111117893"/>
      <name val="Century Gothic"/>
      <family val="2"/>
    </font>
    <font>
      <sz val="10"/>
      <color theme="6" tint="-0.249977111117893"/>
      <name val="Century Gothic"/>
      <family val="2"/>
    </font>
    <font>
      <b/>
      <sz val="18"/>
      <color theme="6" tint="-0.249977111117893"/>
      <name val="Century Gothic"/>
      <family val="2"/>
    </font>
    <font>
      <sz val="48"/>
      <color theme="6" tint="-0.499984740745262"/>
      <name val="Century Gothic"/>
      <family val="2"/>
    </font>
    <font>
      <sz val="24"/>
      <color theme="6" tint="-0.499984740745262"/>
      <name val="Century Gothic"/>
      <family val="2"/>
    </font>
    <font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8"/>
      <name val="Century Gothic"/>
      <family val="2"/>
    </font>
    <font>
      <sz val="16"/>
      <name val="Century Gothic"/>
      <family val="2"/>
    </font>
    <font>
      <sz val="10"/>
      <color theme="3" tint="-0.249977111117893"/>
      <name val="Century Gothic"/>
      <family val="2"/>
    </font>
    <font>
      <sz val="18"/>
      <color theme="4" tint="-0.249977111117893"/>
      <name val="Century Gothic"/>
      <family val="2"/>
    </font>
    <font>
      <sz val="28"/>
      <color theme="4" tint="-0.249977111117893"/>
      <name val="Century Gothic"/>
      <family val="2"/>
    </font>
    <font>
      <sz val="10"/>
      <color theme="4" tint="-0.249977111117893"/>
      <name val="Century Gothic"/>
      <family val="2"/>
    </font>
    <font>
      <b/>
      <sz val="18"/>
      <color theme="8" tint="0.79998168889431442"/>
      <name val="Century Gothic"/>
      <family val="2"/>
    </font>
    <font>
      <b/>
      <sz val="20"/>
      <color theme="3" tint="-0.249977111117893"/>
      <name val="Century Gothic"/>
      <family val="2"/>
    </font>
    <font>
      <sz val="20"/>
      <color theme="6" tint="-0.499984740745262"/>
      <name val="Century Gothic"/>
      <family val="2"/>
    </font>
    <font>
      <b/>
      <sz val="14"/>
      <color theme="6" tint="-0.249977111117893"/>
      <name val="Century Gothic"/>
      <family val="2"/>
    </font>
    <font>
      <sz val="22"/>
      <color theme="6" tint="-0.499984740745262"/>
      <name val="Century Gothic"/>
      <family val="2"/>
    </font>
    <font>
      <b/>
      <sz val="22"/>
      <color theme="6" tint="-0.249977111117893"/>
      <name val="Century Gothic"/>
      <family val="2"/>
    </font>
    <font>
      <b/>
      <i/>
      <sz val="20"/>
      <color theme="3"/>
      <name val="Century Gothic"/>
      <family val="2"/>
    </font>
    <font>
      <b/>
      <i/>
      <sz val="20"/>
      <color theme="4" tint="-0.249977111117893"/>
      <name val="Century Gothic"/>
      <family val="2"/>
    </font>
    <font>
      <b/>
      <i/>
      <sz val="18"/>
      <color theme="3"/>
      <name val="Century Gothic"/>
      <family val="2"/>
    </font>
    <font>
      <sz val="10"/>
      <color theme="0"/>
      <name val="Arial"/>
      <family val="2"/>
    </font>
    <font>
      <sz val="9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theme="1" tint="0.14999847407452621"/>
      </top>
      <bottom/>
      <diagonal/>
    </border>
    <border>
      <left/>
      <right style="medium">
        <color theme="1" tint="0.149998474074526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ck">
        <color theme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 style="thick">
        <color theme="3"/>
      </bottom>
      <diagonal/>
    </border>
    <border>
      <left style="thin">
        <color indexed="64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/>
      <right style="thin">
        <color indexed="64"/>
      </right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3" fillId="3" borderId="2" xfId="0" applyFont="1" applyFill="1" applyBorder="1"/>
    <xf numFmtId="0" fontId="1" fillId="0" borderId="3" xfId="0" applyFont="1" applyBorder="1"/>
    <xf numFmtId="0" fontId="3" fillId="3" borderId="4" xfId="0" applyFont="1" applyFill="1" applyBorder="1"/>
    <xf numFmtId="0" fontId="1" fillId="0" borderId="5" xfId="0" applyFont="1" applyBorder="1"/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Protection="1">
      <protection locked="0"/>
    </xf>
    <xf numFmtId="0" fontId="10" fillId="4" borderId="13" xfId="0" applyFont="1" applyFill="1" applyBorder="1" applyAlignment="1" applyProtection="1">
      <alignment horizontal="center"/>
      <protection locked="0"/>
    </xf>
    <xf numFmtId="0" fontId="8" fillId="4" borderId="13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vertical="top" wrapText="1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4" fillId="6" borderId="12" xfId="0" applyFont="1" applyFill="1" applyBorder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15" fillId="6" borderId="0" xfId="0" applyFont="1" applyFill="1" applyBorder="1" applyAlignment="1"/>
    <xf numFmtId="0" fontId="16" fillId="6" borderId="0" xfId="0" applyFont="1" applyFill="1"/>
    <xf numFmtId="0" fontId="3" fillId="5" borderId="18" xfId="0" applyFont="1" applyFill="1" applyBorder="1"/>
    <xf numFmtId="0" fontId="3" fillId="5" borderId="19" xfId="0" applyFont="1" applyFill="1" applyBorder="1"/>
    <xf numFmtId="0" fontId="12" fillId="9" borderId="15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8" borderId="15" xfId="0" applyFont="1" applyFill="1" applyBorder="1" applyAlignment="1" applyProtection="1">
      <alignment horizontal="center" vertical="center"/>
      <protection locked="0"/>
    </xf>
    <xf numFmtId="0" fontId="12" fillId="7" borderId="15" xfId="0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1" fillId="0" borderId="13" xfId="0" applyFont="1" applyBorder="1"/>
    <xf numFmtId="0" fontId="1" fillId="0" borderId="13" xfId="0" applyFont="1" applyBorder="1" applyAlignment="1" applyProtection="1">
      <alignment horizontal="center" vertical="center"/>
      <protection locked="0"/>
    </xf>
    <xf numFmtId="0" fontId="21" fillId="2" borderId="1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/>
    </xf>
    <xf numFmtId="0" fontId="1" fillId="6" borderId="0" xfId="0" applyFont="1" applyFill="1" applyProtection="1">
      <protection locked="0"/>
    </xf>
    <xf numFmtId="0" fontId="1" fillId="6" borderId="0" xfId="0" applyFont="1" applyFill="1"/>
    <xf numFmtId="0" fontId="14" fillId="6" borderId="25" xfId="0" applyFont="1" applyFill="1" applyBorder="1" applyAlignment="1">
      <alignment horizontal="center" vertical="top"/>
    </xf>
    <xf numFmtId="0" fontId="14" fillId="6" borderId="0" xfId="0" applyFont="1" applyFill="1" applyBorder="1" applyAlignment="1">
      <alignment horizontal="center" vertical="top"/>
    </xf>
    <xf numFmtId="0" fontId="18" fillId="2" borderId="26" xfId="0" applyFont="1" applyFill="1" applyBorder="1" applyAlignment="1">
      <alignment horizontal="center" textRotation="90"/>
    </xf>
    <xf numFmtId="0" fontId="18" fillId="2" borderId="27" xfId="0" applyFont="1" applyFill="1" applyBorder="1" applyAlignment="1">
      <alignment horizontal="center" textRotation="90"/>
    </xf>
    <xf numFmtId="0" fontId="17" fillId="6" borderId="0" xfId="0" applyFont="1" applyFill="1" applyAlignment="1">
      <alignment horizontal="center" vertical="center" textRotation="90"/>
    </xf>
    <xf numFmtId="0" fontId="22" fillId="6" borderId="24" xfId="0" applyFont="1" applyFill="1" applyBorder="1" applyProtection="1">
      <protection locked="0"/>
    </xf>
    <xf numFmtId="0" fontId="24" fillId="0" borderId="0" xfId="0" applyFont="1"/>
    <xf numFmtId="0" fontId="25" fillId="11" borderId="0" xfId="0" applyFont="1" applyFill="1" applyAlignment="1">
      <alignment horizontal="center"/>
    </xf>
    <xf numFmtId="0" fontId="26" fillId="11" borderId="0" xfId="0" applyFont="1" applyFill="1" applyBorder="1" applyAlignment="1">
      <alignment horizontal="center"/>
    </xf>
    <xf numFmtId="0" fontId="27" fillId="11" borderId="0" xfId="0" applyFont="1" applyFill="1" applyBorder="1"/>
    <xf numFmtId="0" fontId="28" fillId="10" borderId="0" xfId="0" applyFont="1" applyFill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left"/>
    </xf>
    <xf numFmtId="0" fontId="1" fillId="11" borderId="0" xfId="0" applyFont="1" applyFill="1"/>
    <xf numFmtId="0" fontId="26" fillId="12" borderId="0" xfId="0" applyFont="1" applyFill="1" applyBorder="1" applyAlignment="1">
      <alignment horizontal="center"/>
    </xf>
    <xf numFmtId="0" fontId="0" fillId="12" borderId="0" xfId="0" applyFill="1"/>
    <xf numFmtId="0" fontId="30" fillId="2" borderId="0" xfId="0" applyFont="1" applyFill="1" applyBorder="1" applyAlignment="1">
      <alignment horizontal="center" textRotation="90"/>
    </xf>
    <xf numFmtId="0" fontId="31" fillId="6" borderId="11" xfId="0" applyFont="1" applyFill="1" applyBorder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3" fillId="0" borderId="13" xfId="0" applyFont="1" applyBorder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13" borderId="13" xfId="0" applyFont="1" applyFill="1" applyBorder="1"/>
    <xf numFmtId="0" fontId="13" fillId="13" borderId="13" xfId="0" applyFont="1" applyFill="1" applyBorder="1" applyAlignment="1">
      <alignment horizontal="center" vertical="center"/>
    </xf>
    <xf numFmtId="0" fontId="13" fillId="13" borderId="13" xfId="0" applyFont="1" applyFill="1" applyBorder="1" applyAlignment="1">
      <alignment horizontal="center"/>
    </xf>
    <xf numFmtId="2" fontId="23" fillId="0" borderId="13" xfId="0" applyNumberFormat="1" applyFont="1" applyBorder="1" applyAlignment="1">
      <alignment horizontal="center"/>
    </xf>
    <xf numFmtId="0" fontId="32" fillId="9" borderId="23" xfId="0" applyFont="1" applyFill="1" applyBorder="1" applyAlignment="1">
      <alignment horizontal="right" vertical="center"/>
    </xf>
    <xf numFmtId="0" fontId="33" fillId="6" borderId="23" xfId="0" applyFont="1" applyFill="1" applyBorder="1" applyAlignment="1">
      <alignment horizontal="center" vertical="center"/>
    </xf>
    <xf numFmtId="0" fontId="32" fillId="7" borderId="0" xfId="0" applyFont="1" applyFill="1" applyAlignment="1">
      <alignment vertical="center"/>
    </xf>
    <xf numFmtId="0" fontId="1" fillId="0" borderId="0" xfId="0" applyFont="1" applyFill="1"/>
    <xf numFmtId="0" fontId="0" fillId="0" borderId="0" xfId="0" applyFill="1"/>
    <xf numFmtId="0" fontId="26" fillId="0" borderId="0" xfId="0" applyFont="1" applyFill="1" applyBorder="1" applyAlignment="1">
      <alignment horizontal="center"/>
    </xf>
    <xf numFmtId="0" fontId="26" fillId="11" borderId="0" xfId="0" applyFont="1" applyFill="1" applyBorder="1" applyAlignment="1">
      <alignment horizontal="center" textRotation="255"/>
    </xf>
    <xf numFmtId="0" fontId="25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1" fillId="0" borderId="28" xfId="0" applyFont="1" applyBorder="1"/>
    <xf numFmtId="0" fontId="36" fillId="0" borderId="29" xfId="0" applyFont="1" applyBorder="1" applyAlignment="1">
      <alignment horizontal="center"/>
    </xf>
    <xf numFmtId="0" fontId="36" fillId="0" borderId="33" xfId="0" applyFont="1" applyBorder="1" applyAlignment="1">
      <alignment horizontal="center"/>
    </xf>
    <xf numFmtId="0" fontId="36" fillId="0" borderId="34" xfId="0" applyFont="1" applyBorder="1" applyAlignment="1">
      <alignment horizontal="center"/>
    </xf>
    <xf numFmtId="0" fontId="1" fillId="0" borderId="35" xfId="0" applyFont="1" applyBorder="1"/>
    <xf numFmtId="0" fontId="37" fillId="12" borderId="0" xfId="0" applyFont="1" applyFill="1"/>
    <xf numFmtId="0" fontId="38" fillId="12" borderId="0" xfId="0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34" fillId="9" borderId="30" xfId="0" applyFont="1" applyFill="1" applyBorder="1" applyAlignment="1">
      <alignment horizontal="center"/>
    </xf>
    <xf numFmtId="0" fontId="34" fillId="9" borderId="31" xfId="0" applyFont="1" applyFill="1" applyBorder="1" applyAlignment="1">
      <alignment horizontal="center"/>
    </xf>
    <xf numFmtId="2" fontId="35" fillId="0" borderId="34" xfId="0" applyNumberFormat="1" applyFont="1" applyFill="1" applyBorder="1" applyAlignment="1">
      <alignment horizontal="center"/>
    </xf>
    <xf numFmtId="2" fontId="35" fillId="0" borderId="36" xfId="0" applyNumberFormat="1" applyFont="1" applyFill="1" applyBorder="1" applyAlignment="1">
      <alignment horizontal="center"/>
    </xf>
    <xf numFmtId="0" fontId="34" fillId="9" borderId="32" xfId="0" applyFont="1" applyFill="1" applyBorder="1" applyAlignment="1">
      <alignment horizontal="center"/>
    </xf>
    <xf numFmtId="0" fontId="35" fillId="0" borderId="34" xfId="0" applyFont="1" applyFill="1" applyBorder="1" applyAlignment="1">
      <alignment horizontal="center"/>
    </xf>
    <xf numFmtId="0" fontId="35" fillId="0" borderId="36" xfId="0" applyFont="1" applyFill="1" applyBorder="1" applyAlignment="1">
      <alignment horizontal="center"/>
    </xf>
    <xf numFmtId="0" fontId="35" fillId="0" borderId="33" xfId="0" applyFont="1" applyFill="1" applyBorder="1" applyAlignment="1">
      <alignment horizontal="center"/>
    </xf>
    <xf numFmtId="0" fontId="31" fillId="6" borderId="0" xfId="0" applyFont="1" applyFill="1" applyAlignment="1">
      <alignment horizont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088353413654619E-2"/>
          <c:y val="2.9618857114762073E-2"/>
          <c:w val="0.96357350662492491"/>
          <c:h val="0.9200726612170754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</c:spPr>
            <c:pictureOptions>
              <c:pictureFormat val="stackScale"/>
            </c:pictureOptions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</c:spPr>
            <c:pictureOptions>
              <c:pictureFormat val="stackScale"/>
            </c:pictureOptions>
          </c:dPt>
          <c:dPt>
            <c:idx val="2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</c:spPr>
            <c:pictureOptions>
              <c:pictureFormat val="stackScale"/>
            </c:pictureOptions>
          </c:dPt>
          <c:dPt>
            <c:idx val="3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</c:spPr>
            <c:pictureOptions>
              <c:pictureFormat val="stackScale"/>
            </c:pictureOptions>
          </c:dPt>
          <c:dPt>
            <c:idx val="4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</c:spPr>
            <c:pictureOptions>
              <c:pictureFormat val="stackScale"/>
            </c:pictureOptions>
          </c:dPt>
          <c:dPt>
            <c:idx val="5"/>
            <c:invertIfNegative val="0"/>
            <c:bubble3D val="0"/>
            <c:spPr>
              <a:blipFill>
                <a:blip xmlns:r="http://schemas.openxmlformats.org/officeDocument/2006/relationships" r:embed="rId6"/>
                <a:stretch>
                  <a:fillRect/>
                </a:stretch>
              </a:blipFill>
            </c:spPr>
            <c:pictureOptions>
              <c:pictureFormat val="stackScale"/>
            </c:pictureOptions>
          </c:dPt>
          <c:dPt>
            <c:idx val="6"/>
            <c:invertIfNegative val="0"/>
            <c:bubble3D val="0"/>
            <c:spPr>
              <a:blipFill>
                <a:blip xmlns:r="http://schemas.openxmlformats.org/officeDocument/2006/relationships" r:embed="rId7"/>
                <a:stretch>
                  <a:fillRect/>
                </a:stretch>
              </a:blipFill>
            </c:spPr>
            <c:pictureOptions>
              <c:pictureFormat val="stackScale"/>
            </c:pictureOptions>
          </c:dPt>
          <c:dPt>
            <c:idx val="7"/>
            <c:invertIfNegative val="0"/>
            <c:bubble3D val="0"/>
            <c:spPr>
              <a:blipFill>
                <a:blip xmlns:r="http://schemas.openxmlformats.org/officeDocument/2006/relationships" r:embed="rId8"/>
                <a:stretch>
                  <a:fillRect/>
                </a:stretch>
              </a:blipFill>
            </c:spPr>
            <c:pictureOptions>
              <c:pictureFormat val="stackScale"/>
            </c:pictureOptions>
          </c:dPt>
          <c:dPt>
            <c:idx val="8"/>
            <c:invertIfNegative val="0"/>
            <c:bubble3D val="0"/>
            <c:spPr>
              <a:blipFill>
                <a:blip xmlns:r="http://schemas.openxmlformats.org/officeDocument/2006/relationships" r:embed="rId9"/>
                <a:stretch>
                  <a:fillRect/>
                </a:stretch>
              </a:blipFill>
            </c:spPr>
            <c:pictureOptions>
              <c:pictureFormat val="stackScale"/>
            </c:pictureOptions>
          </c:dPt>
          <c:val>
            <c:numRef>
              <c:f>Cubes!$C$2:$K$2</c:f>
              <c:numCache>
                <c:formatCode>General</c:formatCode>
                <c:ptCount val="9"/>
                <c:pt idx="0">
                  <c:v>1</c:v>
                </c:pt>
                <c:pt idx="1">
                  <c:v>10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1</c:v>
                </c:pt>
                <c:pt idx="6">
                  <c:v>10</c:v>
                </c:pt>
                <c:pt idx="7">
                  <c:v>10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5602560"/>
        <c:axId val="115604096"/>
      </c:barChart>
      <c:catAx>
        <c:axId val="1156025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28575">
            <a:solidFill>
              <a:schemeClr val="tx2"/>
            </a:solidFill>
          </a:ln>
        </c:spPr>
        <c:crossAx val="115604096"/>
        <c:crosses val="autoZero"/>
        <c:auto val="1"/>
        <c:lblAlgn val="ctr"/>
        <c:lblOffset val="100"/>
        <c:noMultiLvlLbl val="0"/>
      </c:catAx>
      <c:valAx>
        <c:axId val="1156040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5602560"/>
        <c:crosses val="autoZero"/>
        <c:crossBetween val="between"/>
      </c:valAx>
      <c:spPr>
        <a:ln w="28575" cap="rnd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5</xdr:row>
      <xdr:rowOff>85724</xdr:rowOff>
    </xdr:from>
    <xdr:to>
      <xdr:col>11</xdr:col>
      <xdr:colOff>95251</xdr:colOff>
      <xdr:row>14</xdr:row>
      <xdr:rowOff>1343025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16</xdr:row>
      <xdr:rowOff>9525</xdr:rowOff>
    </xdr:from>
    <xdr:to>
      <xdr:col>11</xdr:col>
      <xdr:colOff>0</xdr:colOff>
      <xdr:row>16</xdr:row>
      <xdr:rowOff>9525</xdr:rowOff>
    </xdr:to>
    <xdr:cxnSp macro="">
      <xdr:nvCxnSpPr>
        <xdr:cNvPr id="5" name="Straight Connector 4"/>
        <xdr:cNvCxnSpPr/>
      </xdr:nvCxnSpPr>
      <xdr:spPr>
        <a:xfrm>
          <a:off x="619125" y="6267450"/>
          <a:ext cx="6086475" cy="0"/>
        </a:xfrm>
        <a:prstGeom prst="line">
          <a:avLst/>
        </a:prstGeom>
        <a:ln w="3810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1</xdr:row>
      <xdr:rowOff>95249</xdr:rowOff>
    </xdr:from>
    <xdr:to>
      <xdr:col>11</xdr:col>
      <xdr:colOff>419100</xdr:colOff>
      <xdr:row>9</xdr:row>
      <xdr:rowOff>104775</xdr:rowOff>
    </xdr:to>
    <xdr:sp macro="" textlink="">
      <xdr:nvSpPr>
        <xdr:cNvPr id="2" name="TextBox 1"/>
        <xdr:cNvSpPr txBox="1"/>
      </xdr:nvSpPr>
      <xdr:spPr>
        <a:xfrm>
          <a:off x="6800850" y="219074"/>
          <a:ext cx="323850" cy="1809751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/>
        <a:lstStyle/>
        <a:p>
          <a:r>
            <a:rPr lang="en-IE" sz="1400" b="1" i="1">
              <a:solidFill>
                <a:schemeClr val="bg1"/>
              </a:solidFill>
              <a:latin typeface="Century Gothic" pitchFamily="34" charset="0"/>
            </a:rPr>
            <a:t>Fil in a new dataset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10</xdr:row>
      <xdr:rowOff>85725</xdr:rowOff>
    </xdr:from>
    <xdr:to>
      <xdr:col>12</xdr:col>
      <xdr:colOff>142875</xdr:colOff>
      <xdr:row>12</xdr:row>
      <xdr:rowOff>57150</xdr:rowOff>
    </xdr:to>
    <xdr:sp macro="" textlink="">
      <xdr:nvSpPr>
        <xdr:cNvPr id="2" name="TextBox 1"/>
        <xdr:cNvSpPr txBox="1"/>
      </xdr:nvSpPr>
      <xdr:spPr>
        <a:xfrm>
          <a:off x="314325" y="2628900"/>
          <a:ext cx="527685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E" sz="1100"/>
            <a:t>This allows to </a:t>
          </a:r>
          <a:r>
            <a:rPr lang="en-IE" sz="1100" baseline="0"/>
            <a:t> enter new allocations for  nine blocks . The Spreadsheet will calculate , the median, the number of moves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304800</xdr:colOff>
      <xdr:row>6</xdr:row>
      <xdr:rowOff>742950</xdr:rowOff>
    </xdr:from>
    <xdr:to>
      <xdr:col>16</xdr:col>
      <xdr:colOff>361950</xdr:colOff>
      <xdr:row>6</xdr:row>
      <xdr:rowOff>1552575</xdr:rowOff>
    </xdr:to>
    <xdr:sp macro="" textlink="">
      <xdr:nvSpPr>
        <xdr:cNvPr id="2" name="TextBox 1"/>
        <xdr:cNvSpPr txBox="1"/>
      </xdr:nvSpPr>
      <xdr:spPr>
        <a:xfrm>
          <a:off x="5753100" y="2476500"/>
          <a:ext cx="1543050" cy="80962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IE" sz="1400" b="1" i="1">
              <a:solidFill>
                <a:schemeClr val="bg1"/>
              </a:solidFill>
              <a:latin typeface="Century Gothic" pitchFamily="34" charset="0"/>
            </a:rPr>
            <a:t>Press the function key F9 to resample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11</xdr:row>
      <xdr:rowOff>114301</xdr:rowOff>
    </xdr:from>
    <xdr:to>
      <xdr:col>6</xdr:col>
      <xdr:colOff>3162300</xdr:colOff>
      <xdr:row>13</xdr:row>
      <xdr:rowOff>133351</xdr:rowOff>
    </xdr:to>
    <xdr:sp macro="" textlink="">
      <xdr:nvSpPr>
        <xdr:cNvPr id="2" name="TextBox 1"/>
        <xdr:cNvSpPr txBox="1"/>
      </xdr:nvSpPr>
      <xdr:spPr>
        <a:xfrm>
          <a:off x="3829050" y="3381376"/>
          <a:ext cx="2990850" cy="4762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E" sz="1100" b="1" i="1">
              <a:solidFill>
                <a:schemeClr val="bg1"/>
              </a:solidFill>
              <a:latin typeface="Century Gothic" pitchFamily="34" charset="0"/>
            </a:rPr>
            <a:t>Enter Random numbers into column</a:t>
          </a:r>
          <a:r>
            <a:rPr lang="en-IE" sz="1100" b="1" i="1" baseline="0">
              <a:solidFill>
                <a:schemeClr val="bg1"/>
              </a:solidFill>
              <a:latin typeface="Century Gothic" pitchFamily="34" charset="0"/>
            </a:rPr>
            <a:t> A for boys and column B for Girls</a:t>
          </a:r>
          <a:endParaRPr lang="en-IE" sz="1100" b="1" i="1">
            <a:solidFill>
              <a:schemeClr val="bg1"/>
            </a:solidFill>
            <a:latin typeface="Century Gothic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11</xdr:row>
      <xdr:rowOff>114300</xdr:rowOff>
    </xdr:from>
    <xdr:to>
      <xdr:col>6</xdr:col>
      <xdr:colOff>3305175</xdr:colOff>
      <xdr:row>15</xdr:row>
      <xdr:rowOff>161925</xdr:rowOff>
    </xdr:to>
    <xdr:sp macro="" textlink="">
      <xdr:nvSpPr>
        <xdr:cNvPr id="2" name="TextBox 1"/>
        <xdr:cNvSpPr txBox="1"/>
      </xdr:nvSpPr>
      <xdr:spPr>
        <a:xfrm>
          <a:off x="2952750" y="3371850"/>
          <a:ext cx="3943350" cy="73342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E" sz="2000" i="1">
              <a:solidFill>
                <a:schemeClr val="bg1"/>
              </a:solidFill>
              <a:latin typeface="Century Gothic" pitchFamily="34" charset="0"/>
            </a:rPr>
            <a:t>Enter Random Numbers in the A column</a:t>
          </a:r>
          <a:r>
            <a:rPr lang="en-IE" sz="2000" i="1" baseline="0">
              <a:solidFill>
                <a:schemeClr val="bg1"/>
              </a:solidFill>
              <a:latin typeface="Century Gothic" pitchFamily="34" charset="0"/>
            </a:rPr>
            <a:t> for the heights.</a:t>
          </a:r>
          <a:endParaRPr lang="en-IE" sz="2000" i="1">
            <a:solidFill>
              <a:schemeClr val="bg1"/>
            </a:solidFill>
            <a:latin typeface="Century Gothi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203"/>
  <sheetViews>
    <sheetView showGridLines="0" workbookViewId="0">
      <selection activeCell="J29" sqref="J29"/>
    </sheetView>
  </sheetViews>
  <sheetFormatPr defaultRowHeight="13.5" x14ac:dyDescent="0.25"/>
  <cols>
    <col min="1" max="1" width="6.85546875" style="1" customWidth="1"/>
    <col min="2" max="2" width="6.42578125" style="1" customWidth="1"/>
    <col min="3" max="11" width="6.5703125" style="1" customWidth="1"/>
    <col min="12" max="19" width="5.5703125" style="1" customWidth="1"/>
    <col min="20" max="32" width="3.7109375" style="1" customWidth="1"/>
    <col min="33" max="16384" width="9.140625" style="1"/>
  </cols>
  <sheetData>
    <row r="1" spans="1:32" ht="18" thickBot="1" x14ac:dyDescent="0.3">
      <c r="B1" s="33" t="s">
        <v>95</v>
      </c>
      <c r="C1" s="34">
        <v>5</v>
      </c>
      <c r="D1" s="34">
        <v>19</v>
      </c>
      <c r="E1" s="34">
        <v>43</v>
      </c>
      <c r="F1" s="34">
        <v>49</v>
      </c>
      <c r="G1" s="34">
        <v>93</v>
      </c>
      <c r="H1" s="34">
        <v>94</v>
      </c>
      <c r="I1" s="34">
        <v>97</v>
      </c>
      <c r="J1" s="34">
        <v>103</v>
      </c>
      <c r="K1" s="34">
        <v>113</v>
      </c>
      <c r="L1" s="34">
        <v>54</v>
      </c>
      <c r="M1" s="34">
        <v>125</v>
      </c>
      <c r="N1" s="34">
        <v>131</v>
      </c>
      <c r="O1" s="34">
        <v>134</v>
      </c>
      <c r="P1" s="34">
        <v>148</v>
      </c>
      <c r="Q1" s="34">
        <v>159</v>
      </c>
      <c r="R1" s="34">
        <v>172</v>
      </c>
      <c r="S1" s="35">
        <v>196</v>
      </c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32" s="2" customFormat="1" ht="30" customHeight="1" thickBot="1" x14ac:dyDescent="0.25">
      <c r="B2" s="8" t="s">
        <v>85</v>
      </c>
      <c r="C2" s="36">
        <f>IF(C1&lt;&gt;"",VLOOKUP(C1,'12_Questions'!$B$2:$O$201,9),"")</f>
        <v>3</v>
      </c>
      <c r="D2" s="36">
        <f>IF(D1&lt;&gt;"",VLOOKUP(D1,'12_Questions'!$B$2:$O$201,9),"")</f>
        <v>6</v>
      </c>
      <c r="E2" s="36">
        <f>IF(E1&lt;&gt;"",VLOOKUP(E1,'12_Questions'!$B$2:$O$201,9),"")</f>
        <v>5</v>
      </c>
      <c r="F2" s="36">
        <f>IF(F1&lt;&gt;"",VLOOKUP(F1,'12_Questions'!$B$2:$O$201,9),"")</f>
        <v>6</v>
      </c>
      <c r="G2" s="36">
        <f>IF(G1&lt;&gt;"",VLOOKUP(G1,'12_Questions'!$B$2:$O$201,9),"")</f>
        <v>5</v>
      </c>
      <c r="H2" s="36">
        <f>IF(H1&lt;&gt;"",VLOOKUP(H1,'12_Questions'!$B$2:$O$201,9),"")</f>
        <v>5</v>
      </c>
      <c r="I2" s="36">
        <f>IF(I1&lt;&gt;"",VLOOKUP(I1,'12_Questions'!$B$2:$O$201,9),"")</f>
        <v>4</v>
      </c>
      <c r="J2" s="36">
        <f>IF(J1&lt;&gt;"",VLOOKUP(J1,'12_Questions'!$B$2:$O$201,9),"")</f>
        <v>4</v>
      </c>
      <c r="K2" s="36">
        <f>IF(K1&lt;&gt;"",VLOOKUP(K1,'12_Questions'!$B$2:$O$201,9),"")</f>
        <v>4</v>
      </c>
      <c r="L2" s="36">
        <f>IF(L1&lt;&gt;"",VLOOKUP(L1,'12_Questions'!$B$2:$O$201,9),"")</f>
        <v>8</v>
      </c>
      <c r="M2" s="36">
        <f>IF(M1&lt;&gt;"",VLOOKUP(M1,'12_Questions'!$B$2:$O$201,9),"")</f>
        <v>5</v>
      </c>
      <c r="N2" s="36">
        <f>IF(N1&lt;&gt;"",VLOOKUP(N1,'12_Questions'!$B$2:$O$201,9),"")</f>
        <v>5</v>
      </c>
      <c r="O2" s="36">
        <f>IF(O1&lt;&gt;"",VLOOKUP(O1,'12_Questions'!$B$2:$O$201,9),"")</f>
        <v>5</v>
      </c>
      <c r="P2" s="36">
        <f>IF(P1&lt;&gt;"",VLOOKUP(P1,'12_Questions'!$B$2:$O$201,9),"")</f>
        <v>3</v>
      </c>
      <c r="Q2" s="36">
        <f>IF(Q1&lt;&gt;"",VLOOKUP(Q1,'12_Questions'!$B$2:$O$201,9),"")</f>
        <v>5</v>
      </c>
      <c r="R2" s="36">
        <f>IF(R1&lt;&gt;"",VLOOKUP(R1,'12_Questions'!$B$2:$O$201,9),"")</f>
        <v>6</v>
      </c>
      <c r="S2" s="37">
        <f>IF(S1&lt;&gt;"",VLOOKUP(S1,'12_Questions'!$B$2:$O$201,9),"")</f>
        <v>5</v>
      </c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2" s="2" customFormat="1" ht="15" customHeight="1" thickBot="1" x14ac:dyDescent="0.25"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ht="30" customHeight="1" thickBot="1" x14ac:dyDescent="0.3">
      <c r="B4" s="9" t="s">
        <v>86</v>
      </c>
      <c r="C4" s="29">
        <v>1</v>
      </c>
      <c r="D4" s="30">
        <v>2</v>
      </c>
      <c r="E4" s="30">
        <v>3</v>
      </c>
      <c r="F4" s="30">
        <v>4</v>
      </c>
      <c r="G4" s="30">
        <v>5</v>
      </c>
      <c r="H4" s="30">
        <v>6</v>
      </c>
      <c r="I4" s="30">
        <v>7</v>
      </c>
      <c r="J4" s="30">
        <v>8</v>
      </c>
      <c r="K4" s="31">
        <v>9</v>
      </c>
    </row>
    <row r="5" spans="1:32" ht="30" customHeight="1" thickBot="1" x14ac:dyDescent="0.3">
      <c r="B5" s="8" t="s">
        <v>87</v>
      </c>
      <c r="C5" s="32">
        <f>COUNTIF($C$2:$S$2,C4)</f>
        <v>0</v>
      </c>
      <c r="D5" s="32">
        <f t="shared" ref="D5:K5" si="0">COUNTIF($C$2:$S$2,D4)</f>
        <v>0</v>
      </c>
      <c r="E5" s="32">
        <f t="shared" si="0"/>
        <v>2</v>
      </c>
      <c r="F5" s="32">
        <f t="shared" si="0"/>
        <v>3</v>
      </c>
      <c r="G5" s="32">
        <f t="shared" si="0"/>
        <v>8</v>
      </c>
      <c r="H5" s="32">
        <f t="shared" si="0"/>
        <v>3</v>
      </c>
      <c r="I5" s="32">
        <f t="shared" si="0"/>
        <v>0</v>
      </c>
      <c r="J5" s="32">
        <f t="shared" si="0"/>
        <v>1</v>
      </c>
      <c r="K5" s="38">
        <f t="shared" si="0"/>
        <v>0</v>
      </c>
    </row>
    <row r="6" spans="1:32" ht="33.75" customHeight="1" x14ac:dyDescent="0.25">
      <c r="B6" s="3"/>
    </row>
    <row r="7" spans="1:32" ht="282" customHeight="1" thickBot="1" x14ac:dyDescent="0.4">
      <c r="A7" s="62" t="s">
        <v>87</v>
      </c>
      <c r="B7" s="63"/>
      <c r="C7" s="61" t="str">
        <f t="shared" ref="C7:K7" si="1">REPT(CHAR(149),C5)</f>
        <v/>
      </c>
      <c r="D7" s="60" t="str">
        <f t="shared" si="1"/>
        <v/>
      </c>
      <c r="E7" s="60" t="str">
        <f t="shared" si="1"/>
        <v>••</v>
      </c>
      <c r="F7" s="60" t="str">
        <f t="shared" si="1"/>
        <v>•••</v>
      </c>
      <c r="G7" s="60" t="str">
        <f t="shared" si="1"/>
        <v>••••••••</v>
      </c>
      <c r="H7" s="60" t="str">
        <f t="shared" si="1"/>
        <v>•••</v>
      </c>
      <c r="I7" s="60" t="str">
        <f t="shared" si="1"/>
        <v/>
      </c>
      <c r="J7" s="60" t="str">
        <f t="shared" si="1"/>
        <v>•</v>
      </c>
      <c r="K7" s="60" t="str">
        <f t="shared" si="1"/>
        <v/>
      </c>
    </row>
    <row r="8" spans="1:32" ht="27.75" customHeight="1" thickTop="1" x14ac:dyDescent="0.25">
      <c r="A8" s="57"/>
      <c r="B8" s="56"/>
      <c r="C8" s="58">
        <v>1</v>
      </c>
      <c r="D8" s="59">
        <v>2</v>
      </c>
      <c r="E8" s="59">
        <v>3</v>
      </c>
      <c r="F8" s="59">
        <v>4</v>
      </c>
      <c r="G8" s="59">
        <v>5</v>
      </c>
      <c r="H8" s="59">
        <v>6</v>
      </c>
      <c r="I8" s="59">
        <v>7</v>
      </c>
      <c r="J8" s="59">
        <v>8</v>
      </c>
      <c r="K8" s="59">
        <v>9</v>
      </c>
    </row>
    <row r="9" spans="1:32" hidden="1" x14ac:dyDescent="0.25">
      <c r="B9" s="56"/>
      <c r="C9" s="100"/>
      <c r="D9" s="100"/>
      <c r="E9" s="100"/>
      <c r="F9" s="100"/>
      <c r="G9" s="100"/>
      <c r="H9" s="100"/>
      <c r="I9" s="43"/>
      <c r="J9" s="43"/>
      <c r="K9" s="44"/>
    </row>
    <row r="10" spans="1:32" ht="22.5" x14ac:dyDescent="0.3">
      <c r="A10" s="57"/>
      <c r="B10" s="56"/>
      <c r="C10" s="101" t="s">
        <v>94</v>
      </c>
      <c r="D10" s="101"/>
      <c r="E10" s="101"/>
      <c r="F10" s="101"/>
      <c r="G10" s="101"/>
      <c r="H10" s="101"/>
      <c r="I10" s="101"/>
      <c r="J10" s="101"/>
      <c r="K10" s="101"/>
    </row>
    <row r="11" spans="1:32" x14ac:dyDescent="0.25">
      <c r="B11" s="3"/>
    </row>
    <row r="12" spans="1:32" x14ac:dyDescent="0.25">
      <c r="B12" s="3"/>
    </row>
    <row r="13" spans="1:32" x14ac:dyDescent="0.25">
      <c r="B13" s="3"/>
    </row>
    <row r="14" spans="1:32" x14ac:dyDescent="0.25">
      <c r="B14" s="3"/>
    </row>
    <row r="15" spans="1:32" x14ac:dyDescent="0.25">
      <c r="B15" s="3"/>
    </row>
    <row r="16" spans="1:32" ht="16.5" x14ac:dyDescent="0.25">
      <c r="B16" s="3"/>
      <c r="M16" s="12"/>
      <c r="N16" s="28"/>
    </row>
    <row r="17" spans="2:20" ht="16.5" x14ac:dyDescent="0.25">
      <c r="B17" s="3"/>
      <c r="M17" s="12"/>
      <c r="N17" s="28"/>
    </row>
    <row r="18" spans="2:20" ht="16.5" x14ac:dyDescent="0.25">
      <c r="B18" s="3"/>
      <c r="M18" s="12"/>
      <c r="N18" s="28"/>
    </row>
    <row r="19" spans="2:20" ht="16.5" x14ac:dyDescent="0.25">
      <c r="B19" s="3"/>
      <c r="M19" s="12"/>
      <c r="N19" s="28"/>
    </row>
    <row r="20" spans="2:20" ht="16.5" x14ac:dyDescent="0.25">
      <c r="B20" s="3"/>
      <c r="M20" s="12"/>
      <c r="N20" s="28"/>
      <c r="T20" s="12"/>
    </row>
    <row r="21" spans="2:20" ht="16.5" x14ac:dyDescent="0.25">
      <c r="B21" s="3"/>
      <c r="M21" s="12"/>
      <c r="N21" s="28"/>
    </row>
    <row r="22" spans="2:20" ht="16.5" x14ac:dyDescent="0.25">
      <c r="B22" s="3"/>
      <c r="M22" s="12"/>
      <c r="N22" s="28"/>
    </row>
    <row r="23" spans="2:20" ht="16.5" x14ac:dyDescent="0.25">
      <c r="B23" s="3"/>
      <c r="M23" s="12"/>
      <c r="N23" s="28"/>
    </row>
    <row r="24" spans="2:20" ht="16.5" x14ac:dyDescent="0.25">
      <c r="B24" s="3"/>
      <c r="M24" s="12"/>
      <c r="N24" s="28"/>
    </row>
    <row r="25" spans="2:20" ht="16.5" x14ac:dyDescent="0.25">
      <c r="B25" s="3"/>
      <c r="M25" s="12"/>
      <c r="N25" s="28"/>
    </row>
    <row r="26" spans="2:20" ht="16.5" x14ac:dyDescent="0.25">
      <c r="B26" s="3"/>
      <c r="M26" s="12"/>
      <c r="N26" s="28"/>
    </row>
    <row r="27" spans="2:20" ht="16.5" x14ac:dyDescent="0.25">
      <c r="B27" s="3"/>
      <c r="M27" s="12"/>
      <c r="N27" s="28"/>
    </row>
    <row r="28" spans="2:20" ht="16.5" x14ac:dyDescent="0.25">
      <c r="B28" s="3"/>
      <c r="M28" s="12"/>
      <c r="N28" s="28"/>
    </row>
    <row r="29" spans="2:20" ht="16.5" x14ac:dyDescent="0.25">
      <c r="B29" s="3"/>
      <c r="M29" s="12"/>
      <c r="N29" s="28"/>
    </row>
    <row r="30" spans="2:20" ht="16.5" x14ac:dyDescent="0.25">
      <c r="B30" s="3"/>
      <c r="M30" s="12"/>
      <c r="N30" s="28"/>
    </row>
    <row r="31" spans="2:20" ht="16.5" x14ac:dyDescent="0.25">
      <c r="B31" s="3"/>
      <c r="M31" s="12"/>
      <c r="N31" s="28"/>
    </row>
    <row r="32" spans="2:20" ht="16.5" x14ac:dyDescent="0.25">
      <c r="B32" s="3"/>
      <c r="M32" s="12"/>
      <c r="N32" s="28"/>
    </row>
    <row r="33" spans="2:14" x14ac:dyDescent="0.25">
      <c r="B33" s="3"/>
      <c r="M33" s="12"/>
      <c r="N33" s="12"/>
    </row>
    <row r="34" spans="2:14" x14ac:dyDescent="0.25">
      <c r="B34" s="3"/>
      <c r="M34" s="12"/>
      <c r="N34" s="12"/>
    </row>
    <row r="35" spans="2:14" x14ac:dyDescent="0.25">
      <c r="B35" s="3"/>
      <c r="M35" s="12"/>
      <c r="N35" s="12"/>
    </row>
    <row r="36" spans="2:14" x14ac:dyDescent="0.25">
      <c r="B36" s="3"/>
      <c r="M36" s="12"/>
      <c r="N36" s="12"/>
    </row>
    <row r="37" spans="2:14" x14ac:dyDescent="0.25">
      <c r="B37" s="3"/>
      <c r="M37" s="12"/>
      <c r="N37" s="12"/>
    </row>
    <row r="38" spans="2:14" x14ac:dyDescent="0.25">
      <c r="B38" s="3"/>
    </row>
    <row r="39" spans="2:14" x14ac:dyDescent="0.25">
      <c r="B39" s="3"/>
    </row>
    <row r="40" spans="2:14" x14ac:dyDescent="0.25">
      <c r="B40" s="3"/>
    </row>
    <row r="41" spans="2:14" x14ac:dyDescent="0.25">
      <c r="B41" s="3"/>
    </row>
    <row r="42" spans="2:14" x14ac:dyDescent="0.25">
      <c r="B42" s="3"/>
    </row>
    <row r="43" spans="2:14" x14ac:dyDescent="0.25">
      <c r="B43" s="3"/>
    </row>
    <row r="44" spans="2:14" x14ac:dyDescent="0.25">
      <c r="B44" s="3"/>
    </row>
    <row r="45" spans="2:14" x14ac:dyDescent="0.25">
      <c r="B45" s="3"/>
    </row>
    <row r="46" spans="2:14" x14ac:dyDescent="0.25">
      <c r="B46" s="3"/>
    </row>
    <row r="47" spans="2:14" x14ac:dyDescent="0.25">
      <c r="B47" s="3"/>
    </row>
    <row r="48" spans="2:14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</sheetData>
  <mergeCells count="2">
    <mergeCell ref="C9:H9"/>
    <mergeCell ref="C10:K10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3"/>
  <sheetViews>
    <sheetView zoomScale="200" zoomScaleNormal="200" workbookViewId="0">
      <selection activeCell="F17" sqref="F17"/>
    </sheetView>
  </sheetViews>
  <sheetFormatPr defaultRowHeight="8.1" customHeight="1" x14ac:dyDescent="0.15"/>
  <cols>
    <col min="1" max="1" width="5" style="25" customWidth="1"/>
    <col min="2" max="2" width="6.5703125" style="19" customWidth="1"/>
    <col min="3" max="3" width="6.140625" style="18" customWidth="1"/>
    <col min="4" max="4" width="6.28515625" style="18" customWidth="1"/>
    <col min="5" max="6" width="9.140625" style="18"/>
    <col min="7" max="7" width="5.140625" style="21" customWidth="1"/>
    <col min="8" max="8" width="5.85546875" style="21" customWidth="1"/>
    <col min="9" max="9" width="6" style="21" customWidth="1"/>
    <col min="10" max="10" width="5.28515625" style="21" customWidth="1"/>
    <col min="11" max="11" width="6.28515625" style="21" customWidth="1"/>
    <col min="12" max="12" width="9.140625" style="18"/>
    <col min="13" max="13" width="5" style="18" customWidth="1"/>
    <col min="14" max="14" width="5.85546875" style="18" customWidth="1"/>
    <col min="15" max="15" width="7.140625" style="18" customWidth="1"/>
    <col min="16" max="16384" width="9.140625" style="18"/>
  </cols>
  <sheetData>
    <row r="1" spans="1:15" s="16" customFormat="1" ht="21" customHeight="1" x14ac:dyDescent="0.2">
      <c r="A1" s="24"/>
      <c r="B1" s="22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5" t="s">
        <v>6</v>
      </c>
      <c r="I1" s="15" t="s">
        <v>7</v>
      </c>
      <c r="J1" s="15" t="s">
        <v>92</v>
      </c>
      <c r="K1" s="15" t="s">
        <v>8</v>
      </c>
      <c r="L1" s="102" t="s">
        <v>9</v>
      </c>
      <c r="M1" s="102"/>
      <c r="N1" s="15" t="s">
        <v>93</v>
      </c>
      <c r="O1" s="15" t="s">
        <v>10</v>
      </c>
    </row>
    <row r="2" spans="1:15" ht="8.1" customHeight="1" x14ac:dyDescent="0.15">
      <c r="B2" s="23">
        <v>1</v>
      </c>
      <c r="C2" s="17" t="s">
        <v>11</v>
      </c>
      <c r="D2" s="17">
        <v>12</v>
      </c>
      <c r="E2" s="17" t="s">
        <v>12</v>
      </c>
      <c r="F2" s="17" t="s">
        <v>13</v>
      </c>
      <c r="G2" s="20">
        <v>154</v>
      </c>
      <c r="H2" s="20">
        <v>24</v>
      </c>
      <c r="I2" s="20">
        <v>154</v>
      </c>
      <c r="J2" s="20">
        <v>7</v>
      </c>
      <c r="K2" s="20">
        <v>2</v>
      </c>
      <c r="L2" s="17" t="s">
        <v>14</v>
      </c>
      <c r="M2" s="17"/>
      <c r="N2" s="17">
        <v>647</v>
      </c>
      <c r="O2" s="17">
        <v>167</v>
      </c>
    </row>
    <row r="3" spans="1:15" ht="8.1" customHeight="1" x14ac:dyDescent="0.15">
      <c r="B3" s="23">
        <v>2</v>
      </c>
      <c r="C3" s="17" t="s">
        <v>15</v>
      </c>
      <c r="D3" s="17">
        <v>12</v>
      </c>
      <c r="E3" s="17" t="s">
        <v>12</v>
      </c>
      <c r="F3" s="17" t="s">
        <v>16</v>
      </c>
      <c r="G3" s="20">
        <v>165</v>
      </c>
      <c r="H3" s="20">
        <v>12</v>
      </c>
      <c r="I3" s="20">
        <v>90</v>
      </c>
      <c r="J3" s="20">
        <v>2</v>
      </c>
      <c r="K3" s="20">
        <v>2</v>
      </c>
      <c r="L3" s="17" t="s">
        <v>17</v>
      </c>
      <c r="M3" s="17"/>
      <c r="N3" s="17">
        <v>405</v>
      </c>
      <c r="O3" s="17">
        <v>612</v>
      </c>
    </row>
    <row r="4" spans="1:15" ht="8.1" customHeight="1" x14ac:dyDescent="0.15">
      <c r="B4" s="23">
        <v>3</v>
      </c>
      <c r="C4" s="17" t="s">
        <v>11</v>
      </c>
      <c r="D4" s="17">
        <v>15</v>
      </c>
      <c r="E4" s="17" t="s">
        <v>12</v>
      </c>
      <c r="F4" s="17" t="s">
        <v>18</v>
      </c>
      <c r="G4" s="20">
        <v>179</v>
      </c>
      <c r="H4" s="20">
        <v>27</v>
      </c>
      <c r="I4" s="20">
        <v>178</v>
      </c>
      <c r="J4" s="20">
        <v>4</v>
      </c>
      <c r="K4" s="20">
        <v>2</v>
      </c>
      <c r="L4" s="17" t="s">
        <v>14</v>
      </c>
      <c r="M4" s="17"/>
      <c r="N4" s="17">
        <v>507</v>
      </c>
      <c r="O4" s="17">
        <v>723</v>
      </c>
    </row>
    <row r="5" spans="1:15" ht="8.1" customHeight="1" x14ac:dyDescent="0.15">
      <c r="B5" s="23">
        <v>4</v>
      </c>
      <c r="C5" s="17" t="s">
        <v>15</v>
      </c>
      <c r="D5" s="17">
        <v>13</v>
      </c>
      <c r="E5" s="17" t="s">
        <v>12</v>
      </c>
      <c r="F5" s="17" t="s">
        <v>18</v>
      </c>
      <c r="G5" s="20">
        <v>145</v>
      </c>
      <c r="H5" s="20">
        <v>21</v>
      </c>
      <c r="I5" s="20">
        <v>141</v>
      </c>
      <c r="J5" s="20">
        <v>5</v>
      </c>
      <c r="K5" s="20">
        <v>1</v>
      </c>
      <c r="L5" s="17" t="s">
        <v>19</v>
      </c>
      <c r="M5" s="17"/>
      <c r="N5" s="17">
        <v>949</v>
      </c>
      <c r="O5" s="17">
        <v>932</v>
      </c>
    </row>
    <row r="6" spans="1:15" ht="8.1" customHeight="1" x14ac:dyDescent="0.15">
      <c r="B6" s="23">
        <v>5</v>
      </c>
      <c r="C6" s="17" t="s">
        <v>11</v>
      </c>
      <c r="D6" s="17">
        <v>13</v>
      </c>
      <c r="E6" s="17" t="s">
        <v>12</v>
      </c>
      <c r="F6" s="17" t="s">
        <v>20</v>
      </c>
      <c r="G6" s="20">
        <v>160</v>
      </c>
      <c r="H6" s="20">
        <v>35</v>
      </c>
      <c r="I6" s="20">
        <v>100</v>
      </c>
      <c r="J6" s="20">
        <v>3</v>
      </c>
      <c r="K6" s="20">
        <v>4</v>
      </c>
      <c r="L6" s="17" t="s">
        <v>21</v>
      </c>
      <c r="M6" s="17"/>
      <c r="N6" s="17">
        <v>72</v>
      </c>
      <c r="O6" s="17">
        <v>63</v>
      </c>
    </row>
    <row r="7" spans="1:15" ht="8.1" customHeight="1" x14ac:dyDescent="0.15">
      <c r="B7" s="23">
        <v>6</v>
      </c>
      <c r="C7" s="17" t="s">
        <v>11</v>
      </c>
      <c r="D7" s="17">
        <v>17</v>
      </c>
      <c r="E7" s="17" t="s">
        <v>12</v>
      </c>
      <c r="F7" s="17" t="s">
        <v>22</v>
      </c>
      <c r="G7" s="20">
        <v>173</v>
      </c>
      <c r="H7" s="20">
        <v>30</v>
      </c>
      <c r="I7" s="20">
        <v>170</v>
      </c>
      <c r="J7" s="20">
        <v>5</v>
      </c>
      <c r="K7" s="20">
        <v>2</v>
      </c>
      <c r="L7" s="17" t="s">
        <v>23</v>
      </c>
      <c r="M7" s="17"/>
      <c r="N7" s="17">
        <v>448</v>
      </c>
      <c r="O7" s="17">
        <v>596</v>
      </c>
    </row>
    <row r="8" spans="1:15" ht="8.1" customHeight="1" x14ac:dyDescent="0.15">
      <c r="B8" s="23">
        <v>7</v>
      </c>
      <c r="C8" s="17" t="s">
        <v>11</v>
      </c>
      <c r="D8" s="17">
        <v>16</v>
      </c>
      <c r="E8" s="17" t="s">
        <v>12</v>
      </c>
      <c r="F8" s="17" t="s">
        <v>16</v>
      </c>
      <c r="G8" s="20">
        <v>175</v>
      </c>
      <c r="H8" s="20">
        <v>19</v>
      </c>
      <c r="I8" s="20">
        <v>178</v>
      </c>
      <c r="J8" s="20">
        <v>4</v>
      </c>
      <c r="K8" s="20">
        <v>1</v>
      </c>
      <c r="L8" s="17" t="s">
        <v>14</v>
      </c>
      <c r="M8" s="17"/>
      <c r="N8" s="17">
        <v>576</v>
      </c>
      <c r="O8" s="17">
        <v>277</v>
      </c>
    </row>
    <row r="9" spans="1:15" ht="8.1" customHeight="1" x14ac:dyDescent="0.15">
      <c r="B9" s="23">
        <v>8</v>
      </c>
      <c r="C9" s="17" t="s">
        <v>15</v>
      </c>
      <c r="D9" s="17">
        <v>17</v>
      </c>
      <c r="E9" s="17" t="s">
        <v>12</v>
      </c>
      <c r="F9" s="17" t="s">
        <v>24</v>
      </c>
      <c r="G9" s="20">
        <v>156</v>
      </c>
      <c r="H9" s="20">
        <v>20</v>
      </c>
      <c r="I9" s="20">
        <v>150</v>
      </c>
      <c r="J9" s="20">
        <v>4</v>
      </c>
      <c r="K9" s="20">
        <v>1</v>
      </c>
      <c r="L9" s="17" t="s">
        <v>19</v>
      </c>
      <c r="M9" s="17"/>
      <c r="N9" s="17">
        <v>768</v>
      </c>
      <c r="O9" s="17">
        <v>204</v>
      </c>
    </row>
    <row r="10" spans="1:15" ht="8.1" customHeight="1" x14ac:dyDescent="0.15">
      <c r="B10" s="23">
        <v>9</v>
      </c>
      <c r="C10" s="17" t="s">
        <v>11</v>
      </c>
      <c r="D10" s="17">
        <v>16</v>
      </c>
      <c r="E10" s="17" t="s">
        <v>12</v>
      </c>
      <c r="F10" s="17" t="s">
        <v>25</v>
      </c>
      <c r="G10" s="20">
        <v>178</v>
      </c>
      <c r="H10" s="20">
        <v>28</v>
      </c>
      <c r="I10" s="20">
        <v>193</v>
      </c>
      <c r="J10" s="20">
        <v>5</v>
      </c>
      <c r="K10" s="20">
        <v>2</v>
      </c>
      <c r="L10" s="17" t="s">
        <v>26</v>
      </c>
      <c r="M10" s="17"/>
      <c r="N10" s="17">
        <v>959</v>
      </c>
      <c r="O10" s="17">
        <v>196</v>
      </c>
    </row>
    <row r="11" spans="1:15" ht="8.1" customHeight="1" x14ac:dyDescent="0.15">
      <c r="B11" s="23">
        <v>10</v>
      </c>
      <c r="C11" s="17" t="s">
        <v>11</v>
      </c>
      <c r="D11" s="17">
        <v>16</v>
      </c>
      <c r="E11" s="17" t="s">
        <v>27</v>
      </c>
      <c r="F11" s="17" t="s">
        <v>28</v>
      </c>
      <c r="G11" s="20">
        <v>168</v>
      </c>
      <c r="H11" s="20">
        <v>23</v>
      </c>
      <c r="I11" s="20">
        <v>167</v>
      </c>
      <c r="J11" s="20">
        <v>3</v>
      </c>
      <c r="K11" s="20">
        <v>1</v>
      </c>
      <c r="L11" s="17" t="s">
        <v>29</v>
      </c>
      <c r="M11" s="17"/>
      <c r="N11" s="17">
        <v>1000</v>
      </c>
      <c r="O11" s="17">
        <v>88</v>
      </c>
    </row>
    <row r="12" spans="1:15" ht="8.1" customHeight="1" x14ac:dyDescent="0.15">
      <c r="B12" s="23">
        <v>11</v>
      </c>
      <c r="C12" s="17" t="s">
        <v>15</v>
      </c>
      <c r="D12" s="17">
        <v>12</v>
      </c>
      <c r="E12" s="17" t="s">
        <v>12</v>
      </c>
      <c r="F12" s="17" t="s">
        <v>16</v>
      </c>
      <c r="G12" s="20">
        <v>169</v>
      </c>
      <c r="H12" s="20">
        <v>27</v>
      </c>
      <c r="I12" s="20">
        <v>150</v>
      </c>
      <c r="J12" s="20">
        <v>3</v>
      </c>
      <c r="K12" s="20">
        <v>1</v>
      </c>
      <c r="L12" s="17" t="s">
        <v>29</v>
      </c>
      <c r="M12" s="17"/>
      <c r="N12" s="17">
        <v>736</v>
      </c>
      <c r="O12" s="17">
        <v>152</v>
      </c>
    </row>
    <row r="13" spans="1:15" ht="8.1" customHeight="1" x14ac:dyDescent="0.15">
      <c r="B13" s="23">
        <v>12</v>
      </c>
      <c r="C13" s="17" t="s">
        <v>11</v>
      </c>
      <c r="D13" s="17">
        <v>16</v>
      </c>
      <c r="E13" s="17" t="s">
        <v>12</v>
      </c>
      <c r="F13" s="17" t="s">
        <v>13</v>
      </c>
      <c r="G13" s="20">
        <v>184</v>
      </c>
      <c r="H13" s="20">
        <v>25</v>
      </c>
      <c r="I13" s="20">
        <v>173</v>
      </c>
      <c r="J13" s="20">
        <v>4</v>
      </c>
      <c r="K13" s="20">
        <v>2</v>
      </c>
      <c r="L13" s="17" t="s">
        <v>14</v>
      </c>
      <c r="M13" s="17"/>
      <c r="N13" s="17">
        <v>495</v>
      </c>
      <c r="O13" s="17">
        <v>647</v>
      </c>
    </row>
    <row r="14" spans="1:15" ht="8.1" customHeight="1" x14ac:dyDescent="0.15">
      <c r="B14" s="23">
        <v>13</v>
      </c>
      <c r="C14" s="17" t="s">
        <v>11</v>
      </c>
      <c r="D14" s="17">
        <v>15</v>
      </c>
      <c r="E14" s="17" t="s">
        <v>12</v>
      </c>
      <c r="F14" s="17" t="s">
        <v>12</v>
      </c>
      <c r="G14" s="20">
        <v>179</v>
      </c>
      <c r="H14" s="20">
        <v>26</v>
      </c>
      <c r="I14" s="20">
        <v>180</v>
      </c>
      <c r="J14" s="20">
        <v>4</v>
      </c>
      <c r="K14" s="20">
        <v>2</v>
      </c>
      <c r="L14" s="17" t="s">
        <v>14</v>
      </c>
      <c r="M14" s="17"/>
      <c r="N14" s="17">
        <v>817</v>
      </c>
      <c r="O14" s="17">
        <v>1000</v>
      </c>
    </row>
    <row r="15" spans="1:15" ht="8.1" customHeight="1" x14ac:dyDescent="0.15">
      <c r="B15" s="23">
        <v>14</v>
      </c>
      <c r="C15" s="17" t="s">
        <v>11</v>
      </c>
      <c r="D15" s="17">
        <v>16</v>
      </c>
      <c r="E15" s="17" t="s">
        <v>12</v>
      </c>
      <c r="F15" s="17" t="s">
        <v>12</v>
      </c>
      <c r="G15" s="20">
        <v>168</v>
      </c>
      <c r="H15" s="20">
        <v>24</v>
      </c>
      <c r="I15" s="20">
        <v>168</v>
      </c>
      <c r="J15" s="20">
        <v>7</v>
      </c>
      <c r="K15" s="20">
        <v>4</v>
      </c>
      <c r="L15" s="17" t="s">
        <v>23</v>
      </c>
      <c r="M15" s="17"/>
      <c r="N15" s="17">
        <v>760</v>
      </c>
      <c r="O15" s="17">
        <v>624</v>
      </c>
    </row>
    <row r="16" spans="1:15" ht="8.1" customHeight="1" x14ac:dyDescent="0.15">
      <c r="B16" s="23">
        <v>15</v>
      </c>
      <c r="C16" s="17" t="s">
        <v>15</v>
      </c>
      <c r="D16" s="17">
        <v>15</v>
      </c>
      <c r="E16" s="17" t="s">
        <v>12</v>
      </c>
      <c r="F16" s="17" t="s">
        <v>18</v>
      </c>
      <c r="G16" s="20">
        <v>179</v>
      </c>
      <c r="H16" s="20">
        <v>25</v>
      </c>
      <c r="I16" s="20">
        <v>179</v>
      </c>
      <c r="J16" s="20">
        <v>5</v>
      </c>
      <c r="K16" s="20">
        <v>2</v>
      </c>
      <c r="L16" s="17" t="s">
        <v>23</v>
      </c>
      <c r="M16" s="17"/>
      <c r="N16" s="17">
        <v>306</v>
      </c>
      <c r="O16" s="17">
        <v>756</v>
      </c>
    </row>
    <row r="17" spans="2:15" ht="8.1" customHeight="1" x14ac:dyDescent="0.15">
      <c r="B17" s="23">
        <v>16</v>
      </c>
      <c r="C17" s="17" t="s">
        <v>11</v>
      </c>
      <c r="D17" s="17">
        <v>12</v>
      </c>
      <c r="E17" s="17" t="s">
        <v>12</v>
      </c>
      <c r="F17" s="17" t="s">
        <v>30</v>
      </c>
      <c r="G17" s="20">
        <v>161</v>
      </c>
      <c r="H17" s="20">
        <v>25</v>
      </c>
      <c r="I17" s="20">
        <v>166</v>
      </c>
      <c r="J17" s="20">
        <v>5</v>
      </c>
      <c r="K17" s="20">
        <v>2</v>
      </c>
      <c r="L17" s="17" t="s">
        <v>14</v>
      </c>
      <c r="M17" s="17"/>
      <c r="N17" s="17">
        <v>900</v>
      </c>
      <c r="O17" s="17">
        <v>984</v>
      </c>
    </row>
    <row r="18" spans="2:15" ht="8.1" customHeight="1" x14ac:dyDescent="0.15">
      <c r="B18" s="23">
        <v>17</v>
      </c>
      <c r="C18" s="17" t="s">
        <v>15</v>
      </c>
      <c r="D18" s="17">
        <v>12</v>
      </c>
      <c r="E18" s="17" t="s">
        <v>12</v>
      </c>
      <c r="F18" s="17" t="s">
        <v>31</v>
      </c>
      <c r="G18" s="20">
        <v>167</v>
      </c>
      <c r="H18" s="20">
        <v>25</v>
      </c>
      <c r="I18" s="20">
        <v>100</v>
      </c>
      <c r="J18" s="20">
        <v>4</v>
      </c>
      <c r="K18" s="20">
        <v>3</v>
      </c>
      <c r="L18" s="17" t="s">
        <v>32</v>
      </c>
      <c r="M18" s="17"/>
      <c r="N18" s="17">
        <v>239</v>
      </c>
      <c r="O18" s="17">
        <v>24</v>
      </c>
    </row>
    <row r="19" spans="2:15" ht="8.1" customHeight="1" x14ac:dyDescent="0.15">
      <c r="B19" s="23">
        <v>18</v>
      </c>
      <c r="C19" s="17" t="s">
        <v>11</v>
      </c>
      <c r="D19" s="17">
        <v>13</v>
      </c>
      <c r="E19" s="17" t="s">
        <v>12</v>
      </c>
      <c r="F19" s="17" t="s">
        <v>28</v>
      </c>
      <c r="G19" s="20">
        <v>163</v>
      </c>
      <c r="H19" s="20">
        <v>26</v>
      </c>
      <c r="I19" s="20">
        <v>166</v>
      </c>
      <c r="J19" s="20">
        <v>6</v>
      </c>
      <c r="K19" s="20">
        <v>3</v>
      </c>
      <c r="L19" s="17" t="s">
        <v>14</v>
      </c>
      <c r="M19" s="17"/>
      <c r="N19" s="17">
        <v>430</v>
      </c>
      <c r="O19" s="17">
        <v>201</v>
      </c>
    </row>
    <row r="20" spans="2:15" ht="8.1" customHeight="1" x14ac:dyDescent="0.15">
      <c r="B20" s="23">
        <v>19</v>
      </c>
      <c r="C20" s="17" t="s">
        <v>15</v>
      </c>
      <c r="D20" s="17">
        <v>15</v>
      </c>
      <c r="E20" s="17" t="s">
        <v>12</v>
      </c>
      <c r="F20" s="17" t="s">
        <v>18</v>
      </c>
      <c r="G20" s="20">
        <v>134</v>
      </c>
      <c r="H20" s="20">
        <v>29</v>
      </c>
      <c r="I20" s="20">
        <v>145</v>
      </c>
      <c r="J20" s="20">
        <v>6</v>
      </c>
      <c r="K20" s="20">
        <v>2</v>
      </c>
      <c r="L20" s="17" t="s">
        <v>17</v>
      </c>
      <c r="M20" s="17"/>
      <c r="N20" s="17">
        <v>975</v>
      </c>
      <c r="O20" s="17">
        <v>976</v>
      </c>
    </row>
    <row r="21" spans="2:15" ht="8.1" customHeight="1" x14ac:dyDescent="0.15">
      <c r="B21" s="23">
        <v>20</v>
      </c>
      <c r="C21" s="17" t="s">
        <v>11</v>
      </c>
      <c r="D21" s="17">
        <v>12</v>
      </c>
      <c r="E21" s="17" t="s">
        <v>12</v>
      </c>
      <c r="F21" s="17" t="s">
        <v>33</v>
      </c>
      <c r="G21" s="20">
        <v>152</v>
      </c>
      <c r="H21" s="20">
        <v>22</v>
      </c>
      <c r="I21" s="20">
        <v>152</v>
      </c>
      <c r="J21" s="20">
        <v>2</v>
      </c>
      <c r="K21" s="20">
        <v>1</v>
      </c>
      <c r="L21" s="17" t="s">
        <v>23</v>
      </c>
      <c r="M21" s="17"/>
      <c r="N21" s="17">
        <v>939</v>
      </c>
      <c r="O21" s="17">
        <v>359</v>
      </c>
    </row>
    <row r="22" spans="2:15" ht="8.1" customHeight="1" x14ac:dyDescent="0.15">
      <c r="B22" s="23">
        <v>21</v>
      </c>
      <c r="C22" s="17" t="s">
        <v>11</v>
      </c>
      <c r="D22" s="17">
        <v>15</v>
      </c>
      <c r="E22" s="17" t="s">
        <v>12</v>
      </c>
      <c r="F22" s="17" t="s">
        <v>34</v>
      </c>
      <c r="G22" s="20">
        <v>181</v>
      </c>
      <c r="H22" s="20">
        <v>25</v>
      </c>
      <c r="I22" s="20">
        <v>125</v>
      </c>
      <c r="J22" s="20">
        <v>5</v>
      </c>
      <c r="K22" s="20">
        <v>1</v>
      </c>
      <c r="L22" s="17" t="s">
        <v>14</v>
      </c>
      <c r="M22" s="17"/>
      <c r="N22" s="17">
        <v>505</v>
      </c>
      <c r="O22" s="17">
        <v>497</v>
      </c>
    </row>
    <row r="23" spans="2:15" ht="8.1" customHeight="1" x14ac:dyDescent="0.15">
      <c r="B23" s="23">
        <v>22</v>
      </c>
      <c r="C23" s="17" t="s">
        <v>11</v>
      </c>
      <c r="D23" s="17">
        <v>16</v>
      </c>
      <c r="E23" s="17" t="s">
        <v>12</v>
      </c>
      <c r="F23" s="17" t="s">
        <v>35</v>
      </c>
      <c r="G23" s="20">
        <v>173</v>
      </c>
      <c r="H23" s="20">
        <v>27</v>
      </c>
      <c r="I23" s="20">
        <v>170</v>
      </c>
      <c r="J23" s="20">
        <v>6</v>
      </c>
      <c r="K23" s="20">
        <v>2</v>
      </c>
      <c r="L23" s="17" t="s">
        <v>14</v>
      </c>
      <c r="M23" s="17"/>
      <c r="N23" s="17">
        <v>738</v>
      </c>
      <c r="O23" s="17">
        <v>836</v>
      </c>
    </row>
    <row r="24" spans="2:15" ht="8.1" customHeight="1" x14ac:dyDescent="0.15">
      <c r="B24" s="23">
        <v>23</v>
      </c>
      <c r="C24" s="17" t="s">
        <v>11</v>
      </c>
      <c r="D24" s="17">
        <v>16</v>
      </c>
      <c r="E24" s="17" t="s">
        <v>12</v>
      </c>
      <c r="F24" s="17" t="s">
        <v>36</v>
      </c>
      <c r="G24" s="20">
        <v>180</v>
      </c>
      <c r="H24" s="20">
        <v>18</v>
      </c>
      <c r="I24" s="20">
        <v>180</v>
      </c>
      <c r="J24" s="20">
        <v>6</v>
      </c>
      <c r="K24" s="20">
        <v>2</v>
      </c>
      <c r="L24" s="17" t="s">
        <v>23</v>
      </c>
      <c r="M24" s="17"/>
      <c r="N24" s="17">
        <v>663</v>
      </c>
      <c r="O24" s="17">
        <v>676</v>
      </c>
    </row>
    <row r="25" spans="2:15" ht="8.1" customHeight="1" x14ac:dyDescent="0.15">
      <c r="B25" s="23">
        <v>24</v>
      </c>
      <c r="C25" s="17" t="s">
        <v>11</v>
      </c>
      <c r="D25" s="17">
        <v>13</v>
      </c>
      <c r="E25" s="17" t="s">
        <v>12</v>
      </c>
      <c r="F25" s="17" t="s">
        <v>37</v>
      </c>
      <c r="G25" s="20">
        <v>165</v>
      </c>
      <c r="H25" s="20">
        <v>25</v>
      </c>
      <c r="I25" s="20">
        <v>170</v>
      </c>
      <c r="J25" s="20">
        <v>6</v>
      </c>
      <c r="K25" s="20">
        <v>2</v>
      </c>
      <c r="L25" s="17" t="s">
        <v>14</v>
      </c>
      <c r="M25" s="17"/>
      <c r="N25" s="17">
        <v>1000</v>
      </c>
      <c r="O25" s="17">
        <v>753</v>
      </c>
    </row>
    <row r="26" spans="2:15" ht="8.1" customHeight="1" x14ac:dyDescent="0.15">
      <c r="B26" s="23">
        <v>25</v>
      </c>
      <c r="C26" s="17" t="s">
        <v>11</v>
      </c>
      <c r="D26" s="17">
        <v>12</v>
      </c>
      <c r="E26" s="17" t="s">
        <v>12</v>
      </c>
      <c r="F26" s="17" t="s">
        <v>28</v>
      </c>
      <c r="G26" s="20">
        <v>155</v>
      </c>
      <c r="H26" s="20">
        <v>25</v>
      </c>
      <c r="I26" s="20">
        <v>90</v>
      </c>
      <c r="J26" s="20">
        <v>5</v>
      </c>
      <c r="K26" s="20">
        <v>1</v>
      </c>
      <c r="L26" s="17" t="s">
        <v>38</v>
      </c>
      <c r="M26" s="17"/>
      <c r="N26" s="17">
        <v>988</v>
      </c>
      <c r="O26" s="17">
        <v>735</v>
      </c>
    </row>
    <row r="27" spans="2:15" ht="8.1" customHeight="1" x14ac:dyDescent="0.15">
      <c r="B27" s="23">
        <v>26</v>
      </c>
      <c r="C27" s="17" t="s">
        <v>11</v>
      </c>
      <c r="D27" s="17">
        <v>16</v>
      </c>
      <c r="E27" s="17" t="s">
        <v>12</v>
      </c>
      <c r="F27" s="17" t="s">
        <v>39</v>
      </c>
      <c r="G27" s="20">
        <v>165</v>
      </c>
      <c r="H27" s="20">
        <v>20</v>
      </c>
      <c r="I27" s="20">
        <v>102</v>
      </c>
      <c r="J27" s="20">
        <v>1</v>
      </c>
      <c r="K27" s="20">
        <v>1</v>
      </c>
      <c r="L27" s="17" t="s">
        <v>38</v>
      </c>
      <c r="M27" s="17"/>
      <c r="N27" s="17">
        <v>800</v>
      </c>
      <c r="O27" s="17">
        <v>540</v>
      </c>
    </row>
    <row r="28" spans="2:15" ht="8.1" customHeight="1" x14ac:dyDescent="0.15">
      <c r="B28" s="23">
        <v>27</v>
      </c>
      <c r="C28" s="17" t="s">
        <v>15</v>
      </c>
      <c r="D28" s="17">
        <v>17</v>
      </c>
      <c r="E28" s="17" t="s">
        <v>12</v>
      </c>
      <c r="F28" s="17" t="s">
        <v>40</v>
      </c>
      <c r="G28" s="20">
        <v>157</v>
      </c>
      <c r="H28" s="20">
        <v>24</v>
      </c>
      <c r="I28" s="20">
        <v>157</v>
      </c>
      <c r="J28" s="20">
        <v>5</v>
      </c>
      <c r="K28" s="20">
        <v>3</v>
      </c>
      <c r="L28" s="17" t="s">
        <v>23</v>
      </c>
      <c r="M28" s="17"/>
      <c r="N28" s="17">
        <v>994</v>
      </c>
      <c r="O28" s="17">
        <v>920</v>
      </c>
    </row>
    <row r="29" spans="2:15" ht="8.1" customHeight="1" x14ac:dyDescent="0.15">
      <c r="B29" s="23">
        <v>28</v>
      </c>
      <c r="C29" s="17" t="s">
        <v>15</v>
      </c>
      <c r="D29" s="17">
        <v>15</v>
      </c>
      <c r="E29" s="17" t="s">
        <v>12</v>
      </c>
      <c r="F29" s="17" t="s">
        <v>41</v>
      </c>
      <c r="G29" s="20">
        <v>181</v>
      </c>
      <c r="H29" s="20">
        <v>24</v>
      </c>
      <c r="I29" s="20">
        <v>176</v>
      </c>
      <c r="J29" s="20">
        <v>8</v>
      </c>
      <c r="K29" s="20">
        <v>4</v>
      </c>
      <c r="L29" s="17" t="s">
        <v>23</v>
      </c>
      <c r="M29" s="17"/>
      <c r="N29" s="17">
        <v>1000</v>
      </c>
      <c r="O29" s="17">
        <v>0</v>
      </c>
    </row>
    <row r="30" spans="2:15" ht="8.1" customHeight="1" x14ac:dyDescent="0.15">
      <c r="B30" s="23">
        <v>29</v>
      </c>
      <c r="C30" s="17" t="s">
        <v>11</v>
      </c>
      <c r="D30" s="17">
        <v>16</v>
      </c>
      <c r="E30" s="17" t="s">
        <v>12</v>
      </c>
      <c r="F30" s="17" t="s">
        <v>28</v>
      </c>
      <c r="G30" s="20">
        <v>186</v>
      </c>
      <c r="H30" s="20">
        <v>27</v>
      </c>
      <c r="I30" s="20">
        <v>184</v>
      </c>
      <c r="J30" s="20">
        <v>4</v>
      </c>
      <c r="K30" s="20">
        <v>2</v>
      </c>
      <c r="L30" s="17" t="s">
        <v>14</v>
      </c>
      <c r="M30" s="17"/>
      <c r="N30" s="17">
        <v>691</v>
      </c>
      <c r="O30" s="17">
        <v>646</v>
      </c>
    </row>
    <row r="31" spans="2:15" ht="8.1" customHeight="1" x14ac:dyDescent="0.15">
      <c r="B31" s="23">
        <v>30</v>
      </c>
      <c r="C31" s="17" t="s">
        <v>11</v>
      </c>
      <c r="D31" s="17">
        <v>15</v>
      </c>
      <c r="E31" s="17" t="s">
        <v>12</v>
      </c>
      <c r="F31" s="17" t="s">
        <v>16</v>
      </c>
      <c r="G31" s="20">
        <v>194</v>
      </c>
      <c r="H31" s="20">
        <v>25</v>
      </c>
      <c r="I31" s="20">
        <v>200</v>
      </c>
      <c r="J31" s="20">
        <v>5</v>
      </c>
      <c r="K31" s="20">
        <v>4</v>
      </c>
      <c r="L31" s="17" t="s">
        <v>14</v>
      </c>
      <c r="M31" s="17"/>
      <c r="N31" s="17">
        <v>1000</v>
      </c>
      <c r="O31" s="17">
        <v>122</v>
      </c>
    </row>
    <row r="32" spans="2:15" ht="8.1" customHeight="1" x14ac:dyDescent="0.15">
      <c r="B32" s="23">
        <v>31</v>
      </c>
      <c r="C32" s="17" t="s">
        <v>11</v>
      </c>
      <c r="D32" s="17" t="s">
        <v>42</v>
      </c>
      <c r="E32" s="17" t="s">
        <v>12</v>
      </c>
      <c r="F32" s="17" t="s">
        <v>43</v>
      </c>
      <c r="G32" s="20">
        <v>150</v>
      </c>
      <c r="H32" s="20">
        <v>34</v>
      </c>
      <c r="I32" s="20">
        <v>100</v>
      </c>
      <c r="J32" s="20">
        <v>6</v>
      </c>
      <c r="K32" s="20">
        <v>2</v>
      </c>
      <c r="L32" s="17" t="s">
        <v>14</v>
      </c>
      <c r="M32" s="17"/>
      <c r="N32" s="17">
        <v>596</v>
      </c>
      <c r="O32" s="17">
        <v>516</v>
      </c>
    </row>
    <row r="33" spans="2:15" ht="8.1" customHeight="1" x14ac:dyDescent="0.15">
      <c r="B33" s="23">
        <v>32</v>
      </c>
      <c r="C33" s="17" t="s">
        <v>11</v>
      </c>
      <c r="D33" s="17">
        <v>15</v>
      </c>
      <c r="E33" s="17" t="s">
        <v>12</v>
      </c>
      <c r="F33" s="17" t="s">
        <v>28</v>
      </c>
      <c r="G33" s="20">
        <v>168</v>
      </c>
      <c r="H33" s="20">
        <v>23</v>
      </c>
      <c r="I33" s="20">
        <v>173</v>
      </c>
      <c r="J33" s="20">
        <v>7</v>
      </c>
      <c r="K33" s="20">
        <v>0</v>
      </c>
      <c r="L33" s="17" t="s">
        <v>14</v>
      </c>
      <c r="M33" s="17"/>
      <c r="N33" s="17">
        <v>997</v>
      </c>
      <c r="O33" s="17">
        <v>980</v>
      </c>
    </row>
    <row r="34" spans="2:15" ht="8.1" customHeight="1" x14ac:dyDescent="0.15">
      <c r="B34" s="23">
        <v>33</v>
      </c>
      <c r="C34" s="17" t="s">
        <v>11</v>
      </c>
      <c r="D34" s="17">
        <v>14</v>
      </c>
      <c r="E34" s="17" t="s">
        <v>12</v>
      </c>
      <c r="F34" s="17" t="s">
        <v>30</v>
      </c>
      <c r="G34" s="20">
        <v>173</v>
      </c>
      <c r="H34" s="20">
        <v>27</v>
      </c>
      <c r="I34" s="20">
        <v>173</v>
      </c>
      <c r="J34" s="20">
        <v>4</v>
      </c>
      <c r="K34" s="20">
        <v>2</v>
      </c>
      <c r="L34" s="17" t="s">
        <v>14</v>
      </c>
      <c r="M34" s="17"/>
      <c r="N34" s="17">
        <v>609</v>
      </c>
      <c r="O34" s="17">
        <v>556</v>
      </c>
    </row>
    <row r="35" spans="2:15" ht="8.1" customHeight="1" x14ac:dyDescent="0.15">
      <c r="B35" s="23">
        <v>34</v>
      </c>
      <c r="C35" s="17" t="s">
        <v>11</v>
      </c>
      <c r="D35" s="17" t="s">
        <v>42</v>
      </c>
      <c r="E35" s="17" t="s">
        <v>44</v>
      </c>
      <c r="F35" s="17" t="s">
        <v>18</v>
      </c>
      <c r="G35" s="20">
        <v>174</v>
      </c>
      <c r="H35" s="20">
        <v>29</v>
      </c>
      <c r="I35" s="20">
        <v>175</v>
      </c>
      <c r="J35" s="20">
        <v>1</v>
      </c>
      <c r="K35" s="20">
        <v>0</v>
      </c>
      <c r="L35" s="17" t="s">
        <v>26</v>
      </c>
      <c r="M35" s="17"/>
      <c r="N35" s="17">
        <v>960</v>
      </c>
      <c r="O35" s="17">
        <v>366</v>
      </c>
    </row>
    <row r="36" spans="2:15" ht="8.1" customHeight="1" x14ac:dyDescent="0.15">
      <c r="B36" s="23">
        <v>35</v>
      </c>
      <c r="C36" s="17" t="s">
        <v>15</v>
      </c>
      <c r="D36" s="17">
        <v>13</v>
      </c>
      <c r="E36" s="17" t="s">
        <v>12</v>
      </c>
      <c r="F36" s="17" t="s">
        <v>39</v>
      </c>
      <c r="G36" s="20">
        <v>164</v>
      </c>
      <c r="H36" s="20">
        <v>21</v>
      </c>
      <c r="I36" s="20">
        <v>165</v>
      </c>
      <c r="J36" s="20">
        <v>5</v>
      </c>
      <c r="K36" s="20">
        <v>2</v>
      </c>
      <c r="L36" s="17" t="s">
        <v>29</v>
      </c>
      <c r="M36" s="17"/>
      <c r="N36" s="17">
        <v>832</v>
      </c>
      <c r="O36" s="17">
        <v>801</v>
      </c>
    </row>
    <row r="37" spans="2:15" ht="8.1" customHeight="1" x14ac:dyDescent="0.15">
      <c r="B37" s="23">
        <v>36</v>
      </c>
      <c r="C37" s="17" t="s">
        <v>11</v>
      </c>
      <c r="D37" s="17">
        <v>16</v>
      </c>
      <c r="E37" s="17" t="s">
        <v>12</v>
      </c>
      <c r="F37" s="17" t="s">
        <v>35</v>
      </c>
      <c r="G37" s="20">
        <v>174</v>
      </c>
      <c r="H37" s="20">
        <v>25</v>
      </c>
      <c r="I37" s="20">
        <v>174</v>
      </c>
      <c r="J37" s="20">
        <v>4</v>
      </c>
      <c r="K37" s="20">
        <v>2</v>
      </c>
      <c r="L37" s="17" t="s">
        <v>14</v>
      </c>
      <c r="M37" s="17"/>
      <c r="N37" s="17">
        <v>676</v>
      </c>
      <c r="O37" s="17">
        <v>538</v>
      </c>
    </row>
    <row r="38" spans="2:15" ht="8.1" customHeight="1" x14ac:dyDescent="0.15">
      <c r="B38" s="23">
        <v>37</v>
      </c>
      <c r="C38" s="17" t="s">
        <v>11</v>
      </c>
      <c r="D38" s="17">
        <v>12</v>
      </c>
      <c r="E38" s="17" t="s">
        <v>12</v>
      </c>
      <c r="F38" s="17" t="s">
        <v>25</v>
      </c>
      <c r="G38" s="20">
        <v>157</v>
      </c>
      <c r="H38" s="20">
        <v>24</v>
      </c>
      <c r="I38" s="20">
        <v>155</v>
      </c>
      <c r="J38" s="20">
        <v>4</v>
      </c>
      <c r="K38" s="20">
        <v>2</v>
      </c>
      <c r="L38" s="17" t="s">
        <v>23</v>
      </c>
      <c r="M38" s="17"/>
      <c r="N38" s="17">
        <v>1000</v>
      </c>
      <c r="O38" s="17">
        <v>1000</v>
      </c>
    </row>
    <row r="39" spans="2:15" ht="8.1" customHeight="1" x14ac:dyDescent="0.15">
      <c r="B39" s="23">
        <v>38</v>
      </c>
      <c r="C39" s="17" t="s">
        <v>15</v>
      </c>
      <c r="D39" s="17">
        <v>15</v>
      </c>
      <c r="E39" s="17" t="s">
        <v>12</v>
      </c>
      <c r="F39" s="17" t="s">
        <v>45</v>
      </c>
      <c r="G39" s="20">
        <v>165</v>
      </c>
      <c r="H39" s="20">
        <v>21</v>
      </c>
      <c r="I39" s="20">
        <v>161</v>
      </c>
      <c r="J39" s="20">
        <v>4</v>
      </c>
      <c r="K39" s="20">
        <v>2</v>
      </c>
      <c r="L39" s="17" t="s">
        <v>23</v>
      </c>
      <c r="M39" s="17"/>
      <c r="N39" s="17">
        <v>377</v>
      </c>
      <c r="O39" s="17">
        <v>850</v>
      </c>
    </row>
    <row r="40" spans="2:15" ht="8.1" customHeight="1" x14ac:dyDescent="0.15">
      <c r="B40" s="23">
        <v>39</v>
      </c>
      <c r="C40" s="17" t="s">
        <v>15</v>
      </c>
      <c r="D40" s="17">
        <v>15</v>
      </c>
      <c r="E40" s="17" t="s">
        <v>12</v>
      </c>
      <c r="F40" s="17" t="s">
        <v>39</v>
      </c>
      <c r="G40" s="20">
        <v>165</v>
      </c>
      <c r="H40" s="20">
        <v>22</v>
      </c>
      <c r="I40" s="20">
        <v>160</v>
      </c>
      <c r="J40" s="20">
        <v>5</v>
      </c>
      <c r="K40" s="20">
        <v>3</v>
      </c>
      <c r="L40" s="17" t="s">
        <v>23</v>
      </c>
      <c r="M40" s="17"/>
      <c r="N40" s="17">
        <v>321</v>
      </c>
      <c r="O40" s="17">
        <v>379</v>
      </c>
    </row>
    <row r="41" spans="2:15" ht="8.1" customHeight="1" x14ac:dyDescent="0.15">
      <c r="B41" s="23">
        <v>40</v>
      </c>
      <c r="C41" s="17" t="s">
        <v>11</v>
      </c>
      <c r="D41" s="17">
        <v>17</v>
      </c>
      <c r="E41" s="17" t="s">
        <v>12</v>
      </c>
      <c r="F41" s="17" t="s">
        <v>16</v>
      </c>
      <c r="G41" s="20">
        <v>175</v>
      </c>
      <c r="H41" s="20">
        <v>30</v>
      </c>
      <c r="I41" s="20">
        <v>175</v>
      </c>
      <c r="J41" s="20">
        <v>4</v>
      </c>
      <c r="K41" s="20">
        <v>2</v>
      </c>
      <c r="L41" s="17" t="s">
        <v>26</v>
      </c>
      <c r="M41" s="17" t="s">
        <v>46</v>
      </c>
      <c r="N41" s="17">
        <v>762</v>
      </c>
      <c r="O41" s="17">
        <v>1000</v>
      </c>
    </row>
    <row r="42" spans="2:15" ht="8.1" customHeight="1" x14ac:dyDescent="0.15">
      <c r="B42" s="23">
        <v>41</v>
      </c>
      <c r="C42" s="17" t="s">
        <v>15</v>
      </c>
      <c r="D42" s="17">
        <v>13</v>
      </c>
      <c r="E42" s="17" t="s">
        <v>12</v>
      </c>
      <c r="F42" s="17" t="s">
        <v>30</v>
      </c>
      <c r="G42" s="20">
        <v>153</v>
      </c>
      <c r="H42" s="20">
        <v>26</v>
      </c>
      <c r="I42" s="20">
        <v>148</v>
      </c>
      <c r="J42" s="20">
        <v>3</v>
      </c>
      <c r="K42" s="20">
        <v>1</v>
      </c>
      <c r="L42" s="17" t="s">
        <v>17</v>
      </c>
      <c r="M42" s="17"/>
      <c r="N42" s="17">
        <v>1000</v>
      </c>
      <c r="O42" s="17">
        <v>1000</v>
      </c>
    </row>
    <row r="43" spans="2:15" ht="8.1" customHeight="1" x14ac:dyDescent="0.15">
      <c r="B43" s="23">
        <v>42</v>
      </c>
      <c r="C43" s="17" t="s">
        <v>15</v>
      </c>
      <c r="D43" s="17" t="s">
        <v>42</v>
      </c>
      <c r="E43" s="17" t="s">
        <v>44</v>
      </c>
      <c r="F43" s="17" t="s">
        <v>18</v>
      </c>
      <c r="G43" s="20">
        <v>171</v>
      </c>
      <c r="H43" s="20">
        <v>24</v>
      </c>
      <c r="I43" s="20">
        <v>168</v>
      </c>
      <c r="J43" s="20">
        <v>2</v>
      </c>
      <c r="K43" s="20">
        <v>0</v>
      </c>
      <c r="L43" s="17" t="s">
        <v>17</v>
      </c>
      <c r="M43" s="17"/>
      <c r="N43" s="17">
        <v>823</v>
      </c>
      <c r="O43" s="17">
        <v>1000</v>
      </c>
    </row>
    <row r="44" spans="2:15" ht="8.1" customHeight="1" x14ac:dyDescent="0.15">
      <c r="B44" s="23">
        <v>43</v>
      </c>
      <c r="C44" s="17" t="s">
        <v>15</v>
      </c>
      <c r="D44" s="17">
        <v>15</v>
      </c>
      <c r="E44" s="17" t="s">
        <v>12</v>
      </c>
      <c r="F44" s="17" t="s">
        <v>47</v>
      </c>
      <c r="G44" s="20">
        <v>173</v>
      </c>
      <c r="H44" s="20">
        <v>20</v>
      </c>
      <c r="I44" s="20">
        <v>165</v>
      </c>
      <c r="J44" s="20">
        <v>5</v>
      </c>
      <c r="K44" s="20">
        <v>2</v>
      </c>
      <c r="L44" s="17" t="s">
        <v>29</v>
      </c>
      <c r="M44" s="17"/>
      <c r="N44" s="17">
        <v>692</v>
      </c>
      <c r="O44" s="17">
        <v>355</v>
      </c>
    </row>
    <row r="45" spans="2:15" ht="8.1" customHeight="1" x14ac:dyDescent="0.15">
      <c r="B45" s="23">
        <v>44</v>
      </c>
      <c r="C45" s="17" t="s">
        <v>11</v>
      </c>
      <c r="D45" s="17">
        <v>15</v>
      </c>
      <c r="E45" s="17" t="s">
        <v>12</v>
      </c>
      <c r="F45" s="17" t="s">
        <v>39</v>
      </c>
      <c r="G45" s="20">
        <v>183</v>
      </c>
      <c r="H45" s="20">
        <v>30</v>
      </c>
      <c r="I45" s="20">
        <v>189</v>
      </c>
      <c r="J45" s="20">
        <v>4</v>
      </c>
      <c r="K45" s="20">
        <v>2</v>
      </c>
      <c r="L45" s="17" t="s">
        <v>14</v>
      </c>
      <c r="M45" s="17"/>
      <c r="N45" s="17">
        <v>805</v>
      </c>
      <c r="O45" s="17">
        <v>475</v>
      </c>
    </row>
    <row r="46" spans="2:15" ht="8.1" customHeight="1" x14ac:dyDescent="0.15">
      <c r="B46" s="23">
        <v>45</v>
      </c>
      <c r="C46" s="17" t="s">
        <v>15</v>
      </c>
      <c r="D46" s="17">
        <v>12</v>
      </c>
      <c r="E46" s="17" t="s">
        <v>12</v>
      </c>
      <c r="F46" s="17" t="s">
        <v>48</v>
      </c>
      <c r="G46" s="20">
        <v>150</v>
      </c>
      <c r="H46" s="20">
        <v>25</v>
      </c>
      <c r="I46" s="20">
        <v>152</v>
      </c>
      <c r="J46" s="20">
        <v>5</v>
      </c>
      <c r="K46" s="20">
        <v>2</v>
      </c>
      <c r="L46" s="17" t="s">
        <v>19</v>
      </c>
      <c r="M46" s="17"/>
      <c r="N46" s="17">
        <v>745</v>
      </c>
      <c r="O46" s="17">
        <v>1000</v>
      </c>
    </row>
    <row r="47" spans="2:15" ht="8.1" customHeight="1" x14ac:dyDescent="0.15">
      <c r="B47" s="23">
        <v>46</v>
      </c>
      <c r="C47" s="17" t="s">
        <v>15</v>
      </c>
      <c r="D47" s="17">
        <v>15</v>
      </c>
      <c r="E47" s="17" t="s">
        <v>12</v>
      </c>
      <c r="F47" s="17" t="s">
        <v>49</v>
      </c>
      <c r="G47" s="20">
        <v>168</v>
      </c>
      <c r="H47" s="20">
        <v>23</v>
      </c>
      <c r="I47" s="20">
        <v>161</v>
      </c>
      <c r="J47" s="20">
        <v>4</v>
      </c>
      <c r="K47" s="20">
        <v>2</v>
      </c>
      <c r="L47" s="17" t="s">
        <v>14</v>
      </c>
      <c r="M47" s="17"/>
      <c r="N47" s="17">
        <v>543</v>
      </c>
      <c r="O47" s="17">
        <v>443</v>
      </c>
    </row>
    <row r="48" spans="2:15" ht="8.1" customHeight="1" x14ac:dyDescent="0.15">
      <c r="B48" s="23">
        <v>47</v>
      </c>
      <c r="C48" s="17" t="s">
        <v>11</v>
      </c>
      <c r="D48" s="17">
        <v>16</v>
      </c>
      <c r="E48" s="17" t="s">
        <v>12</v>
      </c>
      <c r="F48" s="17" t="s">
        <v>50</v>
      </c>
      <c r="G48" s="20">
        <v>185</v>
      </c>
      <c r="H48" s="20">
        <v>26</v>
      </c>
      <c r="I48" s="20">
        <v>195</v>
      </c>
      <c r="J48" s="20">
        <v>4</v>
      </c>
      <c r="K48" s="20">
        <v>2</v>
      </c>
      <c r="L48" s="17" t="s">
        <v>21</v>
      </c>
      <c r="M48" s="17"/>
      <c r="N48" s="17">
        <v>353</v>
      </c>
      <c r="O48" s="17">
        <v>509</v>
      </c>
    </row>
    <row r="49" spans="2:15" ht="8.1" customHeight="1" x14ac:dyDescent="0.15">
      <c r="B49" s="23">
        <v>48</v>
      </c>
      <c r="C49" s="17" t="s">
        <v>11</v>
      </c>
      <c r="D49" s="17">
        <v>15</v>
      </c>
      <c r="E49" s="17" t="s">
        <v>27</v>
      </c>
      <c r="F49" s="17" t="s">
        <v>30</v>
      </c>
      <c r="G49" s="20">
        <v>170</v>
      </c>
      <c r="H49" s="20">
        <v>25</v>
      </c>
      <c r="I49" s="20">
        <v>170</v>
      </c>
      <c r="J49" s="20">
        <v>4</v>
      </c>
      <c r="K49" s="20">
        <v>2</v>
      </c>
      <c r="L49" s="17" t="s">
        <v>14</v>
      </c>
      <c r="M49" s="17"/>
      <c r="N49" s="17">
        <v>872</v>
      </c>
      <c r="O49" s="17">
        <v>836</v>
      </c>
    </row>
    <row r="50" spans="2:15" ht="8.1" customHeight="1" x14ac:dyDescent="0.15">
      <c r="B50" s="23">
        <v>49</v>
      </c>
      <c r="C50" s="17" t="s">
        <v>15</v>
      </c>
      <c r="D50" s="17">
        <v>12</v>
      </c>
      <c r="E50" s="17" t="s">
        <v>27</v>
      </c>
      <c r="F50" s="17" t="s">
        <v>16</v>
      </c>
      <c r="G50" s="20">
        <v>157</v>
      </c>
      <c r="H50" s="20">
        <v>20</v>
      </c>
      <c r="I50" s="20">
        <v>160</v>
      </c>
      <c r="J50" s="20">
        <v>6</v>
      </c>
      <c r="K50" s="20">
        <v>2</v>
      </c>
      <c r="L50" s="17" t="s">
        <v>29</v>
      </c>
      <c r="M50" s="17"/>
      <c r="N50" s="17">
        <v>567</v>
      </c>
      <c r="O50" s="17">
        <v>889</v>
      </c>
    </row>
    <row r="51" spans="2:15" ht="8.1" customHeight="1" x14ac:dyDescent="0.15">
      <c r="B51" s="23">
        <v>50</v>
      </c>
      <c r="C51" s="17" t="s">
        <v>11</v>
      </c>
      <c r="D51" s="17">
        <v>16</v>
      </c>
      <c r="E51" s="17" t="s">
        <v>12</v>
      </c>
      <c r="F51" s="17" t="s">
        <v>33</v>
      </c>
      <c r="G51" s="20">
        <v>178</v>
      </c>
      <c r="H51" s="20">
        <v>27</v>
      </c>
      <c r="I51" s="20">
        <v>181</v>
      </c>
      <c r="J51" s="20">
        <v>4</v>
      </c>
      <c r="K51" s="20">
        <v>2</v>
      </c>
      <c r="L51" s="17" t="s">
        <v>14</v>
      </c>
      <c r="M51" s="17"/>
      <c r="N51" s="17">
        <v>761</v>
      </c>
      <c r="O51" s="17">
        <v>737</v>
      </c>
    </row>
    <row r="52" spans="2:15" ht="8.1" customHeight="1" x14ac:dyDescent="0.15">
      <c r="B52" s="23">
        <v>51</v>
      </c>
      <c r="C52" s="17" t="s">
        <v>15</v>
      </c>
      <c r="D52" s="17">
        <v>15</v>
      </c>
      <c r="E52" s="17" t="s">
        <v>12</v>
      </c>
      <c r="F52" s="17" t="s">
        <v>18</v>
      </c>
      <c r="G52" s="20">
        <v>163</v>
      </c>
      <c r="H52" s="20">
        <v>26</v>
      </c>
      <c r="I52" s="20">
        <v>172</v>
      </c>
      <c r="J52" s="20">
        <v>8</v>
      </c>
      <c r="K52" s="20">
        <v>3</v>
      </c>
      <c r="L52" s="17" t="s">
        <v>17</v>
      </c>
      <c r="M52" s="17"/>
      <c r="N52" s="17">
        <v>663</v>
      </c>
      <c r="O52" s="17">
        <v>395</v>
      </c>
    </row>
    <row r="53" spans="2:15" ht="8.1" customHeight="1" x14ac:dyDescent="0.15">
      <c r="B53" s="23">
        <v>52</v>
      </c>
      <c r="C53" s="17" t="s">
        <v>15</v>
      </c>
      <c r="D53" s="17">
        <v>15</v>
      </c>
      <c r="E53" s="17" t="s">
        <v>12</v>
      </c>
      <c r="F53" s="17" t="s">
        <v>18</v>
      </c>
      <c r="G53" s="20">
        <v>165</v>
      </c>
      <c r="H53" s="20">
        <v>24</v>
      </c>
      <c r="I53" s="20">
        <v>166</v>
      </c>
      <c r="J53" s="20">
        <v>6</v>
      </c>
      <c r="K53" s="20">
        <v>2</v>
      </c>
      <c r="L53" s="17" t="s">
        <v>29</v>
      </c>
      <c r="M53" s="17"/>
      <c r="N53" s="17">
        <v>744</v>
      </c>
      <c r="O53" s="17">
        <v>665</v>
      </c>
    </row>
    <row r="54" spans="2:15" ht="8.1" customHeight="1" x14ac:dyDescent="0.15">
      <c r="B54" s="23">
        <v>53</v>
      </c>
      <c r="C54" s="17" t="s">
        <v>15</v>
      </c>
      <c r="D54" s="17">
        <v>13</v>
      </c>
      <c r="E54" s="17" t="s">
        <v>12</v>
      </c>
      <c r="F54" s="17" t="s">
        <v>30</v>
      </c>
      <c r="G54" s="20">
        <v>159</v>
      </c>
      <c r="H54" s="20">
        <v>24</v>
      </c>
      <c r="I54" s="20">
        <v>159</v>
      </c>
      <c r="J54" s="20">
        <v>6</v>
      </c>
      <c r="K54" s="20">
        <v>1</v>
      </c>
      <c r="L54" s="17" t="s">
        <v>29</v>
      </c>
      <c r="M54" s="17"/>
      <c r="N54" s="17">
        <v>1000</v>
      </c>
      <c r="O54" s="17">
        <v>1000</v>
      </c>
    </row>
    <row r="55" spans="2:15" ht="8.1" customHeight="1" x14ac:dyDescent="0.15">
      <c r="B55" s="23">
        <v>54</v>
      </c>
      <c r="C55" s="17" t="s">
        <v>11</v>
      </c>
      <c r="D55" s="17">
        <v>12</v>
      </c>
      <c r="E55" s="17" t="s">
        <v>12</v>
      </c>
      <c r="F55" s="17" t="s">
        <v>18</v>
      </c>
      <c r="G55" s="20">
        <v>146</v>
      </c>
      <c r="H55" s="20">
        <v>27</v>
      </c>
      <c r="I55" s="20">
        <v>147</v>
      </c>
      <c r="J55" s="20">
        <v>8</v>
      </c>
      <c r="K55" s="20">
        <v>2</v>
      </c>
      <c r="L55" s="17" t="s">
        <v>21</v>
      </c>
      <c r="M55" s="17"/>
      <c r="N55" s="17">
        <v>777</v>
      </c>
      <c r="O55" s="17">
        <v>159</v>
      </c>
    </row>
    <row r="56" spans="2:15" ht="8.1" customHeight="1" x14ac:dyDescent="0.15">
      <c r="B56" s="23">
        <v>55</v>
      </c>
      <c r="C56" s="17" t="s">
        <v>15</v>
      </c>
      <c r="D56" s="17">
        <v>13</v>
      </c>
      <c r="E56" s="17" t="s">
        <v>51</v>
      </c>
      <c r="F56" s="17" t="s">
        <v>39</v>
      </c>
      <c r="G56" s="20">
        <v>164</v>
      </c>
      <c r="H56" s="20">
        <v>25</v>
      </c>
      <c r="I56" s="20">
        <v>164</v>
      </c>
      <c r="J56" s="20">
        <v>5</v>
      </c>
      <c r="K56" s="20">
        <v>2</v>
      </c>
      <c r="L56" s="17" t="s">
        <v>14</v>
      </c>
      <c r="M56" s="17"/>
      <c r="N56" s="17">
        <v>926</v>
      </c>
      <c r="O56" s="17">
        <v>935</v>
      </c>
    </row>
    <row r="57" spans="2:15" ht="8.1" customHeight="1" x14ac:dyDescent="0.15">
      <c r="B57" s="23">
        <v>56</v>
      </c>
      <c r="C57" s="17" t="s">
        <v>15</v>
      </c>
      <c r="D57" s="17">
        <v>13</v>
      </c>
      <c r="E57" s="17" t="s">
        <v>12</v>
      </c>
      <c r="F57" s="17" t="s">
        <v>25</v>
      </c>
      <c r="G57" s="20">
        <v>165</v>
      </c>
      <c r="H57" s="20">
        <v>21</v>
      </c>
      <c r="I57" s="20">
        <v>165</v>
      </c>
      <c r="J57" s="20">
        <v>5</v>
      </c>
      <c r="K57" s="20">
        <v>2</v>
      </c>
      <c r="L57" s="17" t="s">
        <v>29</v>
      </c>
      <c r="M57" s="17"/>
      <c r="N57" s="17">
        <v>639</v>
      </c>
      <c r="O57" s="17">
        <v>563</v>
      </c>
    </row>
    <row r="58" spans="2:15" ht="8.1" customHeight="1" x14ac:dyDescent="0.15">
      <c r="B58" s="23">
        <v>57</v>
      </c>
      <c r="C58" s="17" t="s">
        <v>15</v>
      </c>
      <c r="D58" s="17">
        <v>13</v>
      </c>
      <c r="E58" s="17" t="s">
        <v>12</v>
      </c>
      <c r="F58" s="17" t="s">
        <v>52</v>
      </c>
      <c r="G58" s="20">
        <v>155</v>
      </c>
      <c r="H58" s="20">
        <v>20</v>
      </c>
      <c r="I58" s="20">
        <v>160</v>
      </c>
      <c r="J58" s="20">
        <v>4</v>
      </c>
      <c r="K58" s="20">
        <v>4</v>
      </c>
      <c r="L58" s="17" t="s">
        <v>23</v>
      </c>
      <c r="M58" s="17"/>
      <c r="N58" s="17">
        <v>961</v>
      </c>
      <c r="O58" s="17">
        <v>1000</v>
      </c>
    </row>
    <row r="59" spans="2:15" ht="8.1" customHeight="1" x14ac:dyDescent="0.15">
      <c r="B59" s="23">
        <v>58</v>
      </c>
      <c r="C59" s="17" t="s">
        <v>15</v>
      </c>
      <c r="D59" s="17">
        <v>17</v>
      </c>
      <c r="E59" s="17" t="s">
        <v>12</v>
      </c>
      <c r="F59" s="17" t="s">
        <v>16</v>
      </c>
      <c r="G59" s="20">
        <v>180</v>
      </c>
      <c r="H59" s="20">
        <v>21</v>
      </c>
      <c r="I59" s="20">
        <v>150</v>
      </c>
      <c r="J59" s="20">
        <v>4</v>
      </c>
      <c r="K59" s="20">
        <v>2</v>
      </c>
      <c r="L59" s="17" t="s">
        <v>23</v>
      </c>
      <c r="M59" s="17"/>
      <c r="N59" s="17">
        <v>464</v>
      </c>
      <c r="O59" s="17">
        <v>634</v>
      </c>
    </row>
    <row r="60" spans="2:15" ht="8.1" customHeight="1" x14ac:dyDescent="0.15">
      <c r="B60" s="23">
        <v>59</v>
      </c>
      <c r="C60" s="17" t="s">
        <v>15</v>
      </c>
      <c r="D60" s="17">
        <v>14</v>
      </c>
      <c r="E60" s="17" t="s">
        <v>12</v>
      </c>
      <c r="F60" s="17" t="s">
        <v>49</v>
      </c>
      <c r="G60" s="20">
        <v>164</v>
      </c>
      <c r="H60" s="20">
        <v>22</v>
      </c>
      <c r="I60" s="20">
        <v>163</v>
      </c>
      <c r="J60" s="20">
        <v>5</v>
      </c>
      <c r="K60" s="20">
        <v>2</v>
      </c>
      <c r="L60" s="17" t="s">
        <v>29</v>
      </c>
      <c r="M60" s="17"/>
      <c r="N60" s="17">
        <v>10</v>
      </c>
      <c r="O60" s="17">
        <v>10</v>
      </c>
    </row>
    <row r="61" spans="2:15" ht="8.1" customHeight="1" x14ac:dyDescent="0.15">
      <c r="B61" s="23">
        <v>60</v>
      </c>
      <c r="C61" s="17" t="s">
        <v>11</v>
      </c>
      <c r="D61" s="17">
        <v>15</v>
      </c>
      <c r="E61" s="17" t="s">
        <v>12</v>
      </c>
      <c r="F61" s="17" t="s">
        <v>35</v>
      </c>
      <c r="G61" s="20">
        <v>155</v>
      </c>
      <c r="H61" s="20">
        <v>25</v>
      </c>
      <c r="I61" s="20">
        <v>165</v>
      </c>
      <c r="J61" s="20">
        <v>6</v>
      </c>
      <c r="K61" s="20">
        <v>3</v>
      </c>
      <c r="L61" s="17" t="s">
        <v>14</v>
      </c>
      <c r="M61" s="17"/>
      <c r="N61" s="17">
        <v>624</v>
      </c>
      <c r="O61" s="17">
        <v>709</v>
      </c>
    </row>
    <row r="62" spans="2:15" ht="8.1" customHeight="1" x14ac:dyDescent="0.15">
      <c r="B62" s="23">
        <v>61</v>
      </c>
      <c r="C62" s="17" t="s">
        <v>15</v>
      </c>
      <c r="D62" s="17">
        <v>16</v>
      </c>
      <c r="E62" s="17" t="s">
        <v>12</v>
      </c>
      <c r="F62" s="17" t="s">
        <v>24</v>
      </c>
      <c r="G62" s="20">
        <v>154</v>
      </c>
      <c r="H62" s="20">
        <v>22</v>
      </c>
      <c r="I62" s="20">
        <v>154</v>
      </c>
      <c r="J62" s="20">
        <v>4</v>
      </c>
      <c r="K62" s="20">
        <v>3</v>
      </c>
      <c r="L62" s="17" t="s">
        <v>23</v>
      </c>
      <c r="M62" s="17"/>
      <c r="N62" s="17">
        <v>800</v>
      </c>
      <c r="O62" s="17">
        <v>751</v>
      </c>
    </row>
    <row r="63" spans="2:15" ht="8.1" customHeight="1" x14ac:dyDescent="0.15">
      <c r="B63" s="23">
        <v>62</v>
      </c>
      <c r="C63" s="17" t="s">
        <v>11</v>
      </c>
      <c r="D63" s="17">
        <v>12</v>
      </c>
      <c r="E63" s="17" t="s">
        <v>12</v>
      </c>
      <c r="F63" s="17" t="s">
        <v>25</v>
      </c>
      <c r="G63" s="20">
        <v>155</v>
      </c>
      <c r="H63" s="20">
        <v>23</v>
      </c>
      <c r="I63" s="20">
        <v>157</v>
      </c>
      <c r="J63" s="20">
        <v>5</v>
      </c>
      <c r="K63" s="20">
        <v>2</v>
      </c>
      <c r="L63" s="17" t="s">
        <v>14</v>
      </c>
      <c r="M63" s="17"/>
      <c r="N63" s="17">
        <v>491</v>
      </c>
      <c r="O63" s="17">
        <v>495</v>
      </c>
    </row>
    <row r="64" spans="2:15" ht="8.1" customHeight="1" x14ac:dyDescent="0.15">
      <c r="B64" s="23">
        <v>63</v>
      </c>
      <c r="C64" s="17" t="s">
        <v>11</v>
      </c>
      <c r="D64" s="17">
        <v>13</v>
      </c>
      <c r="E64" s="17" t="s">
        <v>12</v>
      </c>
      <c r="F64" s="17" t="s">
        <v>53</v>
      </c>
      <c r="G64" s="20">
        <v>170</v>
      </c>
      <c r="H64" s="20">
        <v>17</v>
      </c>
      <c r="I64" s="20">
        <v>174</v>
      </c>
      <c r="J64" s="20">
        <v>6</v>
      </c>
      <c r="K64" s="20">
        <v>3</v>
      </c>
      <c r="L64" s="17" t="s">
        <v>14</v>
      </c>
      <c r="M64" s="17"/>
      <c r="N64" s="17">
        <v>0</v>
      </c>
      <c r="O64" s="17">
        <v>1000</v>
      </c>
    </row>
    <row r="65" spans="2:15" ht="8.1" customHeight="1" x14ac:dyDescent="0.15">
      <c r="B65" s="23">
        <v>64</v>
      </c>
      <c r="C65" s="17" t="s">
        <v>11</v>
      </c>
      <c r="D65" s="17" t="s">
        <v>42</v>
      </c>
      <c r="E65" s="17" t="s">
        <v>12</v>
      </c>
      <c r="F65" s="17" t="s">
        <v>35</v>
      </c>
      <c r="G65" s="20">
        <v>175</v>
      </c>
      <c r="H65" s="20">
        <v>27</v>
      </c>
      <c r="I65" s="20">
        <v>179</v>
      </c>
      <c r="J65" s="20">
        <v>4</v>
      </c>
      <c r="K65" s="20">
        <v>2</v>
      </c>
      <c r="L65" s="17" t="s">
        <v>23</v>
      </c>
      <c r="M65" s="17"/>
      <c r="N65" s="17">
        <v>747</v>
      </c>
      <c r="O65" s="17">
        <v>636</v>
      </c>
    </row>
    <row r="66" spans="2:15" ht="8.1" customHeight="1" x14ac:dyDescent="0.15">
      <c r="B66" s="23">
        <v>65</v>
      </c>
      <c r="C66" s="17" t="s">
        <v>11</v>
      </c>
      <c r="D66" s="17">
        <v>13</v>
      </c>
      <c r="E66" s="17" t="s">
        <v>12</v>
      </c>
      <c r="F66" s="17" t="s">
        <v>54</v>
      </c>
      <c r="G66" s="20">
        <v>140</v>
      </c>
      <c r="H66" s="20">
        <v>25</v>
      </c>
      <c r="I66" s="20">
        <v>139</v>
      </c>
      <c r="J66" s="20">
        <v>5</v>
      </c>
      <c r="K66" s="20">
        <v>1</v>
      </c>
      <c r="L66" s="17" t="s">
        <v>26</v>
      </c>
      <c r="M66" s="17" t="s">
        <v>55</v>
      </c>
      <c r="N66" s="17">
        <v>57</v>
      </c>
      <c r="O66" s="17">
        <v>43</v>
      </c>
    </row>
    <row r="67" spans="2:15" ht="8.1" customHeight="1" x14ac:dyDescent="0.15">
      <c r="B67" s="23">
        <v>66</v>
      </c>
      <c r="C67" s="17" t="s">
        <v>15</v>
      </c>
      <c r="D67" s="17">
        <v>13</v>
      </c>
      <c r="E67" s="17" t="s">
        <v>12</v>
      </c>
      <c r="F67" s="17" t="s">
        <v>18</v>
      </c>
      <c r="G67" s="20">
        <v>163</v>
      </c>
      <c r="H67" s="20">
        <v>22</v>
      </c>
      <c r="I67" s="20">
        <v>161</v>
      </c>
      <c r="J67" s="20">
        <v>6</v>
      </c>
      <c r="K67" s="20">
        <v>2</v>
      </c>
      <c r="L67" s="17" t="s">
        <v>19</v>
      </c>
      <c r="M67" s="17"/>
      <c r="N67" s="17">
        <v>491</v>
      </c>
      <c r="O67" s="17">
        <v>802</v>
      </c>
    </row>
    <row r="68" spans="2:15" ht="8.1" customHeight="1" x14ac:dyDescent="0.15">
      <c r="B68" s="23">
        <v>67</v>
      </c>
      <c r="C68" s="17" t="s">
        <v>11</v>
      </c>
      <c r="D68" s="17">
        <v>17</v>
      </c>
      <c r="E68" s="17" t="s">
        <v>12</v>
      </c>
      <c r="F68" s="17" t="s">
        <v>28</v>
      </c>
      <c r="G68" s="20">
        <v>165</v>
      </c>
      <c r="H68" s="20">
        <v>23</v>
      </c>
      <c r="I68" s="20">
        <v>157</v>
      </c>
      <c r="J68" s="20">
        <v>4</v>
      </c>
      <c r="K68" s="20">
        <v>2</v>
      </c>
      <c r="L68" s="17" t="s">
        <v>23</v>
      </c>
      <c r="M68" s="17"/>
      <c r="N68" s="17">
        <v>465</v>
      </c>
      <c r="O68" s="17">
        <v>484</v>
      </c>
    </row>
    <row r="69" spans="2:15" ht="8.1" customHeight="1" x14ac:dyDescent="0.15">
      <c r="B69" s="23">
        <v>68</v>
      </c>
      <c r="C69" s="17" t="s">
        <v>11</v>
      </c>
      <c r="D69" s="17">
        <v>16</v>
      </c>
      <c r="E69" s="17" t="s">
        <v>12</v>
      </c>
      <c r="F69" s="17" t="s">
        <v>28</v>
      </c>
      <c r="G69" s="20">
        <v>179</v>
      </c>
      <c r="H69" s="20">
        <v>23</v>
      </c>
      <c r="I69" s="20">
        <v>145</v>
      </c>
      <c r="J69" s="20">
        <v>5</v>
      </c>
      <c r="K69" s="20">
        <v>2</v>
      </c>
      <c r="L69" s="17" t="s">
        <v>14</v>
      </c>
      <c r="M69" s="17"/>
      <c r="N69" s="17">
        <v>802</v>
      </c>
      <c r="O69" s="17">
        <v>810</v>
      </c>
    </row>
    <row r="70" spans="2:15" ht="8.1" customHeight="1" x14ac:dyDescent="0.15">
      <c r="B70" s="23">
        <v>69</v>
      </c>
      <c r="C70" s="17" t="s">
        <v>15</v>
      </c>
      <c r="D70" s="17">
        <v>12</v>
      </c>
      <c r="E70" s="17" t="s">
        <v>12</v>
      </c>
      <c r="F70" s="17" t="s">
        <v>56</v>
      </c>
      <c r="G70" s="20">
        <v>150</v>
      </c>
      <c r="H70" s="20">
        <v>24</v>
      </c>
      <c r="I70" s="20">
        <v>150</v>
      </c>
      <c r="J70" s="20">
        <v>5</v>
      </c>
      <c r="K70" s="20">
        <v>2</v>
      </c>
      <c r="L70" s="17" t="s">
        <v>14</v>
      </c>
      <c r="M70" s="17"/>
      <c r="N70" s="17">
        <v>413</v>
      </c>
      <c r="O70" s="17">
        <v>465</v>
      </c>
    </row>
    <row r="71" spans="2:15" ht="8.1" customHeight="1" x14ac:dyDescent="0.15">
      <c r="B71" s="23">
        <v>70</v>
      </c>
      <c r="C71" s="17" t="s">
        <v>11</v>
      </c>
      <c r="D71" s="17">
        <v>13</v>
      </c>
      <c r="E71" s="17" t="s">
        <v>12</v>
      </c>
      <c r="F71" s="17" t="s">
        <v>28</v>
      </c>
      <c r="G71" s="20">
        <v>152</v>
      </c>
      <c r="H71" s="20">
        <v>35</v>
      </c>
      <c r="I71" s="20">
        <v>158</v>
      </c>
      <c r="J71" s="20">
        <v>5</v>
      </c>
      <c r="K71" s="20">
        <v>2</v>
      </c>
      <c r="L71" s="17" t="s">
        <v>26</v>
      </c>
      <c r="M71" s="17" t="s">
        <v>57</v>
      </c>
      <c r="N71" s="17">
        <v>1000</v>
      </c>
      <c r="O71" s="17">
        <v>1000</v>
      </c>
    </row>
    <row r="72" spans="2:15" ht="8.1" customHeight="1" x14ac:dyDescent="0.15">
      <c r="B72" s="23">
        <v>71</v>
      </c>
      <c r="C72" s="17" t="s">
        <v>11</v>
      </c>
      <c r="D72" s="17">
        <v>15</v>
      </c>
      <c r="E72" s="17" t="s">
        <v>12</v>
      </c>
      <c r="F72" s="17" t="s">
        <v>28</v>
      </c>
      <c r="G72" s="20">
        <v>189</v>
      </c>
      <c r="H72" s="20">
        <v>29</v>
      </c>
      <c r="I72" s="20">
        <v>150</v>
      </c>
      <c r="J72" s="20">
        <v>5</v>
      </c>
      <c r="K72" s="20">
        <v>3</v>
      </c>
      <c r="L72" s="17" t="s">
        <v>14</v>
      </c>
      <c r="M72" s="17"/>
      <c r="N72" s="17">
        <v>729</v>
      </c>
      <c r="O72" s="17">
        <v>848</v>
      </c>
    </row>
    <row r="73" spans="2:15" ht="8.1" customHeight="1" x14ac:dyDescent="0.15">
      <c r="B73" s="23">
        <v>72</v>
      </c>
      <c r="C73" s="17" t="s">
        <v>11</v>
      </c>
      <c r="D73" s="17">
        <v>16</v>
      </c>
      <c r="E73" s="17" t="s">
        <v>12</v>
      </c>
      <c r="F73" s="17" t="s">
        <v>53</v>
      </c>
      <c r="G73" s="20">
        <v>185</v>
      </c>
      <c r="H73" s="20">
        <v>28</v>
      </c>
      <c r="I73" s="20">
        <v>186</v>
      </c>
      <c r="J73" s="20">
        <v>5</v>
      </c>
      <c r="K73" s="20">
        <v>1</v>
      </c>
      <c r="L73" s="17" t="s">
        <v>14</v>
      </c>
      <c r="M73" s="17"/>
      <c r="N73" s="17">
        <v>848</v>
      </c>
      <c r="O73" s="17">
        <v>924</v>
      </c>
    </row>
    <row r="74" spans="2:15" ht="8.1" customHeight="1" x14ac:dyDescent="0.15">
      <c r="B74" s="23">
        <v>73</v>
      </c>
      <c r="C74" s="17" t="s">
        <v>15</v>
      </c>
      <c r="D74" s="17">
        <v>15</v>
      </c>
      <c r="E74" s="17" t="s">
        <v>12</v>
      </c>
      <c r="F74" s="17" t="s">
        <v>39</v>
      </c>
      <c r="G74" s="20">
        <v>170</v>
      </c>
      <c r="H74" s="20">
        <v>26</v>
      </c>
      <c r="I74" s="20">
        <v>172</v>
      </c>
      <c r="J74" s="20">
        <v>4</v>
      </c>
      <c r="K74" s="20">
        <v>2</v>
      </c>
      <c r="L74" s="17" t="s">
        <v>19</v>
      </c>
      <c r="M74" s="17"/>
      <c r="N74" s="17">
        <v>562</v>
      </c>
      <c r="O74" s="17">
        <v>684</v>
      </c>
    </row>
    <row r="75" spans="2:15" ht="8.1" customHeight="1" x14ac:dyDescent="0.15">
      <c r="B75" s="23">
        <v>74</v>
      </c>
      <c r="C75" s="17" t="s">
        <v>15</v>
      </c>
      <c r="D75" s="17">
        <v>13</v>
      </c>
      <c r="E75" s="17" t="s">
        <v>12</v>
      </c>
      <c r="F75" s="17" t="s">
        <v>28</v>
      </c>
      <c r="G75" s="20">
        <v>167</v>
      </c>
      <c r="H75" s="20">
        <v>25</v>
      </c>
      <c r="I75" s="20">
        <v>158</v>
      </c>
      <c r="J75" s="20">
        <v>5</v>
      </c>
      <c r="K75" s="20">
        <v>3</v>
      </c>
      <c r="L75" s="17" t="s">
        <v>19</v>
      </c>
      <c r="M75" s="17"/>
      <c r="N75" s="17">
        <v>918</v>
      </c>
      <c r="O75" s="17">
        <v>985</v>
      </c>
    </row>
    <row r="76" spans="2:15" ht="8.1" customHeight="1" x14ac:dyDescent="0.15">
      <c r="B76" s="23">
        <v>75</v>
      </c>
      <c r="C76" s="17" t="s">
        <v>11</v>
      </c>
      <c r="D76" s="17">
        <v>12</v>
      </c>
      <c r="E76" s="17" t="s">
        <v>12</v>
      </c>
      <c r="F76" s="17" t="s">
        <v>58</v>
      </c>
      <c r="G76" s="20">
        <v>148</v>
      </c>
      <c r="H76" s="20">
        <v>23</v>
      </c>
      <c r="I76" s="20">
        <v>148</v>
      </c>
      <c r="J76" s="20">
        <v>4</v>
      </c>
      <c r="K76" s="20">
        <v>0</v>
      </c>
      <c r="L76" s="17" t="s">
        <v>14</v>
      </c>
      <c r="M76" s="17"/>
      <c r="N76" s="17">
        <v>653</v>
      </c>
      <c r="O76" s="17">
        <v>962</v>
      </c>
    </row>
    <row r="77" spans="2:15" ht="8.1" customHeight="1" x14ac:dyDescent="0.15">
      <c r="B77" s="23">
        <v>76</v>
      </c>
      <c r="C77" s="17" t="s">
        <v>11</v>
      </c>
      <c r="D77" s="17">
        <v>14</v>
      </c>
      <c r="E77" s="17" t="s">
        <v>44</v>
      </c>
      <c r="F77" s="17" t="s">
        <v>18</v>
      </c>
      <c r="G77" s="20">
        <v>177</v>
      </c>
      <c r="H77" s="20">
        <v>28</v>
      </c>
      <c r="I77" s="20">
        <v>177</v>
      </c>
      <c r="J77" s="20">
        <v>4</v>
      </c>
      <c r="K77" s="20">
        <v>2</v>
      </c>
      <c r="L77" s="17" t="s">
        <v>14</v>
      </c>
      <c r="M77" s="17"/>
      <c r="N77" s="17">
        <v>874</v>
      </c>
      <c r="O77" s="17">
        <v>805</v>
      </c>
    </row>
    <row r="78" spans="2:15" ht="8.1" customHeight="1" x14ac:dyDescent="0.15">
      <c r="B78" s="23">
        <v>77</v>
      </c>
      <c r="C78" s="17" t="s">
        <v>15</v>
      </c>
      <c r="D78" s="17">
        <v>15</v>
      </c>
      <c r="E78" s="17" t="s">
        <v>12</v>
      </c>
      <c r="F78" s="17" t="s">
        <v>22</v>
      </c>
      <c r="G78" s="20">
        <v>161</v>
      </c>
      <c r="H78" s="20">
        <v>25</v>
      </c>
      <c r="I78" s="20">
        <v>159</v>
      </c>
      <c r="J78" s="20">
        <v>4</v>
      </c>
      <c r="K78" s="20">
        <v>2</v>
      </c>
      <c r="L78" s="17" t="s">
        <v>29</v>
      </c>
      <c r="M78" s="17"/>
      <c r="N78" s="17">
        <v>748</v>
      </c>
      <c r="O78" s="17">
        <v>479</v>
      </c>
    </row>
    <row r="79" spans="2:15" ht="8.1" customHeight="1" x14ac:dyDescent="0.15">
      <c r="B79" s="23">
        <v>78</v>
      </c>
      <c r="C79" s="17" t="s">
        <v>15</v>
      </c>
      <c r="D79" s="17">
        <v>16</v>
      </c>
      <c r="E79" s="17" t="s">
        <v>12</v>
      </c>
      <c r="F79" s="17" t="s">
        <v>59</v>
      </c>
      <c r="G79" s="20">
        <v>181</v>
      </c>
      <c r="H79" s="20">
        <v>24</v>
      </c>
      <c r="I79" s="20">
        <v>166</v>
      </c>
      <c r="J79" s="20">
        <v>3</v>
      </c>
      <c r="K79" s="20">
        <v>1</v>
      </c>
      <c r="L79" s="17" t="s">
        <v>29</v>
      </c>
      <c r="M79" s="17"/>
      <c r="N79" s="17">
        <v>676</v>
      </c>
      <c r="O79" s="17">
        <v>663</v>
      </c>
    </row>
    <row r="80" spans="2:15" ht="8.1" customHeight="1" x14ac:dyDescent="0.15">
      <c r="B80" s="23">
        <v>79</v>
      </c>
      <c r="C80" s="17" t="s">
        <v>15</v>
      </c>
      <c r="D80" s="17">
        <v>19</v>
      </c>
      <c r="E80" s="17" t="s">
        <v>12</v>
      </c>
      <c r="F80" s="17" t="s">
        <v>40</v>
      </c>
      <c r="G80" s="20">
        <v>168</v>
      </c>
      <c r="H80" s="20">
        <v>24</v>
      </c>
      <c r="I80" s="20">
        <v>163</v>
      </c>
      <c r="J80" s="20">
        <v>5</v>
      </c>
      <c r="K80" s="20">
        <v>3</v>
      </c>
      <c r="L80" s="17" t="s">
        <v>29</v>
      </c>
      <c r="M80" s="17"/>
      <c r="N80" s="17">
        <v>1000</v>
      </c>
      <c r="O80" s="17">
        <v>920</v>
      </c>
    </row>
    <row r="81" spans="2:15" ht="8.1" customHeight="1" x14ac:dyDescent="0.15">
      <c r="B81" s="23">
        <v>80</v>
      </c>
      <c r="C81" s="17" t="s">
        <v>11</v>
      </c>
      <c r="D81" s="17">
        <v>15</v>
      </c>
      <c r="E81" s="17" t="s">
        <v>12</v>
      </c>
      <c r="F81" s="17" t="s">
        <v>39</v>
      </c>
      <c r="G81" s="20">
        <v>176</v>
      </c>
      <c r="H81" s="20">
        <v>29</v>
      </c>
      <c r="I81" s="20">
        <v>176</v>
      </c>
      <c r="J81" s="20">
        <v>5</v>
      </c>
      <c r="K81" s="20">
        <v>1</v>
      </c>
      <c r="L81" s="17" t="s">
        <v>23</v>
      </c>
      <c r="M81" s="17"/>
      <c r="N81" s="17">
        <v>547</v>
      </c>
      <c r="O81" s="17">
        <v>493</v>
      </c>
    </row>
    <row r="82" spans="2:15" ht="8.1" customHeight="1" x14ac:dyDescent="0.15">
      <c r="B82" s="23">
        <v>81</v>
      </c>
      <c r="C82" s="17" t="s">
        <v>15</v>
      </c>
      <c r="D82" s="17">
        <v>16</v>
      </c>
      <c r="E82" s="17" t="s">
        <v>12</v>
      </c>
      <c r="F82" s="17" t="s">
        <v>18</v>
      </c>
      <c r="G82" s="20">
        <v>149</v>
      </c>
      <c r="H82" s="20">
        <v>22</v>
      </c>
      <c r="I82" s="20">
        <v>146</v>
      </c>
      <c r="J82" s="20">
        <v>9</v>
      </c>
      <c r="K82" s="20">
        <v>2</v>
      </c>
      <c r="L82" s="17" t="s">
        <v>19</v>
      </c>
      <c r="M82" s="17"/>
      <c r="N82" s="17">
        <v>988</v>
      </c>
      <c r="O82" s="17">
        <v>998</v>
      </c>
    </row>
    <row r="83" spans="2:15" ht="8.1" customHeight="1" x14ac:dyDescent="0.15">
      <c r="B83" s="23">
        <v>82</v>
      </c>
      <c r="C83" s="17" t="s">
        <v>11</v>
      </c>
      <c r="D83" s="17">
        <v>16</v>
      </c>
      <c r="E83" s="17" t="s">
        <v>12</v>
      </c>
      <c r="F83" s="17" t="s">
        <v>18</v>
      </c>
      <c r="G83" s="20">
        <v>170</v>
      </c>
      <c r="H83" s="20">
        <v>26</v>
      </c>
      <c r="I83" s="20">
        <v>170</v>
      </c>
      <c r="J83" s="20">
        <v>5</v>
      </c>
      <c r="K83" s="20">
        <v>1</v>
      </c>
      <c r="L83" s="17" t="s">
        <v>14</v>
      </c>
      <c r="M83" s="17"/>
      <c r="N83" s="17">
        <v>480</v>
      </c>
      <c r="O83" s="17">
        <v>723</v>
      </c>
    </row>
    <row r="84" spans="2:15" ht="8.1" customHeight="1" x14ac:dyDescent="0.15">
      <c r="B84" s="23">
        <v>83</v>
      </c>
      <c r="C84" s="17" t="s">
        <v>15</v>
      </c>
      <c r="D84" s="17">
        <v>12</v>
      </c>
      <c r="E84" s="17" t="s">
        <v>27</v>
      </c>
      <c r="F84" s="17" t="s">
        <v>16</v>
      </c>
      <c r="G84" s="20">
        <v>145</v>
      </c>
      <c r="H84" s="20">
        <v>20</v>
      </c>
      <c r="I84" s="20">
        <v>145</v>
      </c>
      <c r="J84" s="20">
        <v>5</v>
      </c>
      <c r="K84" s="20">
        <v>2</v>
      </c>
      <c r="L84" s="17" t="s">
        <v>23</v>
      </c>
      <c r="M84" s="17"/>
      <c r="N84" s="17">
        <v>698</v>
      </c>
      <c r="O84" s="17">
        <v>287</v>
      </c>
    </row>
    <row r="85" spans="2:15" ht="8.1" customHeight="1" x14ac:dyDescent="0.15">
      <c r="B85" s="23">
        <v>84</v>
      </c>
      <c r="C85" s="17" t="s">
        <v>11</v>
      </c>
      <c r="D85" s="17">
        <v>12</v>
      </c>
      <c r="E85" s="17" t="s">
        <v>51</v>
      </c>
      <c r="F85" s="17" t="s">
        <v>60</v>
      </c>
      <c r="G85" s="20">
        <v>161</v>
      </c>
      <c r="H85" s="20">
        <v>20</v>
      </c>
      <c r="I85" s="20">
        <v>158</v>
      </c>
      <c r="J85" s="20">
        <v>4</v>
      </c>
      <c r="K85" s="20">
        <v>2</v>
      </c>
      <c r="L85" s="17" t="s">
        <v>14</v>
      </c>
      <c r="M85" s="17"/>
      <c r="N85" s="17">
        <v>1000</v>
      </c>
      <c r="O85" s="17">
        <v>1000</v>
      </c>
    </row>
    <row r="86" spans="2:15" ht="8.1" customHeight="1" x14ac:dyDescent="0.15">
      <c r="B86" s="23">
        <v>85</v>
      </c>
      <c r="C86" s="17" t="s">
        <v>11</v>
      </c>
      <c r="D86" s="17">
        <v>15</v>
      </c>
      <c r="E86" s="17" t="s">
        <v>12</v>
      </c>
      <c r="F86" s="17" t="s">
        <v>25</v>
      </c>
      <c r="G86" s="20">
        <v>168</v>
      </c>
      <c r="H86" s="20">
        <v>25</v>
      </c>
      <c r="I86" s="20">
        <v>160</v>
      </c>
      <c r="J86" s="20">
        <v>4</v>
      </c>
      <c r="K86" s="20">
        <v>1</v>
      </c>
      <c r="L86" s="17" t="s">
        <v>23</v>
      </c>
      <c r="M86" s="17"/>
      <c r="N86" s="17">
        <v>458</v>
      </c>
      <c r="O86" s="17">
        <v>512</v>
      </c>
    </row>
    <row r="87" spans="2:15" ht="8.1" customHeight="1" x14ac:dyDescent="0.15">
      <c r="B87" s="23">
        <v>86</v>
      </c>
      <c r="C87" s="17" t="s">
        <v>15</v>
      </c>
      <c r="D87" s="17">
        <v>15</v>
      </c>
      <c r="E87" s="17" t="s">
        <v>12</v>
      </c>
      <c r="F87" s="17" t="s">
        <v>56</v>
      </c>
      <c r="G87" s="20">
        <v>168</v>
      </c>
      <c r="H87" s="20">
        <v>21</v>
      </c>
      <c r="I87" s="20">
        <v>120</v>
      </c>
      <c r="J87" s="20">
        <v>4</v>
      </c>
      <c r="K87" s="20">
        <v>2</v>
      </c>
      <c r="L87" s="17" t="s">
        <v>23</v>
      </c>
      <c r="M87" s="17"/>
      <c r="N87" s="17">
        <v>1000</v>
      </c>
      <c r="O87" s="17">
        <v>1000</v>
      </c>
    </row>
    <row r="88" spans="2:15" ht="8.1" customHeight="1" x14ac:dyDescent="0.15">
      <c r="B88" s="23">
        <v>87</v>
      </c>
      <c r="C88" s="17" t="s">
        <v>11</v>
      </c>
      <c r="D88" s="17">
        <v>17</v>
      </c>
      <c r="E88" s="17" t="s">
        <v>44</v>
      </c>
      <c r="F88" s="17" t="s">
        <v>34</v>
      </c>
      <c r="G88" s="20">
        <v>174</v>
      </c>
      <c r="H88" s="20">
        <v>25</v>
      </c>
      <c r="I88" s="20">
        <v>182</v>
      </c>
      <c r="J88" s="20">
        <v>5</v>
      </c>
      <c r="K88" s="20">
        <v>1</v>
      </c>
      <c r="L88" s="17" t="s">
        <v>14</v>
      </c>
      <c r="M88" s="17"/>
      <c r="N88" s="17">
        <v>753</v>
      </c>
      <c r="O88" s="17">
        <v>799</v>
      </c>
    </row>
    <row r="89" spans="2:15" ht="8.1" customHeight="1" x14ac:dyDescent="0.15">
      <c r="B89" s="23">
        <v>88</v>
      </c>
      <c r="C89" s="17" t="s">
        <v>11</v>
      </c>
      <c r="D89" s="17">
        <v>17</v>
      </c>
      <c r="E89" s="17" t="s">
        <v>12</v>
      </c>
      <c r="F89" s="17" t="s">
        <v>18</v>
      </c>
      <c r="G89" s="20">
        <v>182</v>
      </c>
      <c r="H89" s="20">
        <v>20</v>
      </c>
      <c r="I89" s="20">
        <v>182</v>
      </c>
      <c r="J89" s="20">
        <v>4</v>
      </c>
      <c r="K89" s="20">
        <v>3</v>
      </c>
      <c r="L89" s="17" t="s">
        <v>38</v>
      </c>
      <c r="M89" s="17"/>
      <c r="N89" s="17">
        <v>854</v>
      </c>
      <c r="O89" s="17">
        <v>489</v>
      </c>
    </row>
    <row r="90" spans="2:15" ht="8.1" customHeight="1" x14ac:dyDescent="0.15">
      <c r="B90" s="23">
        <v>89</v>
      </c>
      <c r="C90" s="17" t="s">
        <v>15</v>
      </c>
      <c r="D90" s="17">
        <v>12</v>
      </c>
      <c r="E90" s="17" t="s">
        <v>12</v>
      </c>
      <c r="F90" s="17" t="s">
        <v>61</v>
      </c>
      <c r="G90" s="20">
        <v>150</v>
      </c>
      <c r="H90" s="20">
        <v>15</v>
      </c>
      <c r="I90" s="20">
        <v>144</v>
      </c>
      <c r="J90" s="20">
        <v>5</v>
      </c>
      <c r="K90" s="20">
        <v>2</v>
      </c>
      <c r="L90" s="17" t="s">
        <v>19</v>
      </c>
      <c r="M90" s="17"/>
      <c r="N90" s="17">
        <v>990</v>
      </c>
      <c r="O90" s="17">
        <v>1000</v>
      </c>
    </row>
    <row r="91" spans="2:15" ht="8.1" customHeight="1" x14ac:dyDescent="0.15">
      <c r="B91" s="23">
        <v>90</v>
      </c>
      <c r="C91" s="17" t="s">
        <v>11</v>
      </c>
      <c r="D91" s="17">
        <v>15</v>
      </c>
      <c r="E91" s="17" t="s">
        <v>12</v>
      </c>
      <c r="F91" s="17" t="s">
        <v>43</v>
      </c>
      <c r="G91" s="20">
        <v>174</v>
      </c>
      <c r="H91" s="20">
        <v>27</v>
      </c>
      <c r="I91" s="20">
        <v>175</v>
      </c>
      <c r="J91" s="20">
        <v>5</v>
      </c>
      <c r="K91" s="20">
        <v>2</v>
      </c>
      <c r="L91" s="17" t="s">
        <v>14</v>
      </c>
      <c r="M91" s="17"/>
      <c r="N91" s="17">
        <v>476</v>
      </c>
      <c r="O91" s="17">
        <v>489</v>
      </c>
    </row>
    <row r="92" spans="2:15" ht="8.1" customHeight="1" x14ac:dyDescent="0.15">
      <c r="B92" s="23">
        <v>91</v>
      </c>
      <c r="C92" s="17" t="s">
        <v>15</v>
      </c>
      <c r="D92" s="17">
        <v>15</v>
      </c>
      <c r="E92" s="17" t="s">
        <v>12</v>
      </c>
      <c r="F92" s="17" t="s">
        <v>62</v>
      </c>
      <c r="G92" s="20">
        <v>158</v>
      </c>
      <c r="H92" s="20">
        <v>22</v>
      </c>
      <c r="I92" s="20">
        <v>162</v>
      </c>
      <c r="J92" s="20">
        <v>5</v>
      </c>
      <c r="K92" s="20">
        <v>3</v>
      </c>
      <c r="L92" s="17" t="s">
        <v>19</v>
      </c>
      <c r="M92" s="17"/>
      <c r="N92" s="17">
        <v>1000</v>
      </c>
      <c r="O92" s="17">
        <v>675</v>
      </c>
    </row>
    <row r="93" spans="2:15" ht="8.1" customHeight="1" x14ac:dyDescent="0.15">
      <c r="B93" s="23">
        <v>92</v>
      </c>
      <c r="C93" s="17" t="s">
        <v>11</v>
      </c>
      <c r="D93" s="17">
        <v>18</v>
      </c>
      <c r="E93" s="17" t="s">
        <v>12</v>
      </c>
      <c r="F93" s="17" t="s">
        <v>18</v>
      </c>
      <c r="G93" s="20">
        <v>190</v>
      </c>
      <c r="H93" s="20">
        <v>32</v>
      </c>
      <c r="I93" s="20">
        <v>186</v>
      </c>
      <c r="J93" s="20">
        <v>4</v>
      </c>
      <c r="K93" s="20">
        <v>4</v>
      </c>
      <c r="L93" s="17" t="s">
        <v>14</v>
      </c>
      <c r="M93" s="17"/>
      <c r="N93" s="17">
        <v>1000</v>
      </c>
      <c r="O93" s="17">
        <v>1000</v>
      </c>
    </row>
    <row r="94" spans="2:15" ht="8.1" customHeight="1" x14ac:dyDescent="0.15">
      <c r="B94" s="23">
        <v>93</v>
      </c>
      <c r="C94" s="17" t="s">
        <v>15</v>
      </c>
      <c r="D94" s="17">
        <v>15</v>
      </c>
      <c r="E94" s="17" t="s">
        <v>12</v>
      </c>
      <c r="F94" s="17" t="s">
        <v>56</v>
      </c>
      <c r="G94" s="20">
        <v>150</v>
      </c>
      <c r="H94" s="20">
        <v>23</v>
      </c>
      <c r="I94" s="20">
        <v>112</v>
      </c>
      <c r="J94" s="20">
        <v>5</v>
      </c>
      <c r="K94" s="20">
        <v>1</v>
      </c>
      <c r="L94" s="17" t="s">
        <v>17</v>
      </c>
      <c r="M94" s="17"/>
      <c r="N94" s="17">
        <v>601</v>
      </c>
      <c r="O94" s="17">
        <v>945</v>
      </c>
    </row>
    <row r="95" spans="2:15" ht="8.1" customHeight="1" x14ac:dyDescent="0.15">
      <c r="B95" s="23">
        <v>94</v>
      </c>
      <c r="C95" s="17" t="s">
        <v>15</v>
      </c>
      <c r="D95" s="17">
        <v>12</v>
      </c>
      <c r="E95" s="17" t="s">
        <v>12</v>
      </c>
      <c r="F95" s="17" t="s">
        <v>18</v>
      </c>
      <c r="G95" s="20">
        <v>152</v>
      </c>
      <c r="H95" s="20">
        <v>24</v>
      </c>
      <c r="I95" s="20">
        <v>150</v>
      </c>
      <c r="J95" s="20">
        <v>5</v>
      </c>
      <c r="K95" s="20">
        <v>3</v>
      </c>
      <c r="L95" s="17" t="s">
        <v>29</v>
      </c>
      <c r="M95" s="17"/>
      <c r="N95" s="17">
        <v>1000</v>
      </c>
      <c r="O95" s="17">
        <v>1000</v>
      </c>
    </row>
    <row r="96" spans="2:15" ht="8.1" customHeight="1" x14ac:dyDescent="0.15">
      <c r="B96" s="23">
        <v>95</v>
      </c>
      <c r="C96" s="17" t="s">
        <v>11</v>
      </c>
      <c r="D96" s="17">
        <v>16</v>
      </c>
      <c r="E96" s="17" t="s">
        <v>51</v>
      </c>
      <c r="F96" s="17" t="s">
        <v>63</v>
      </c>
      <c r="G96" s="20">
        <v>164</v>
      </c>
      <c r="H96" s="20">
        <v>22</v>
      </c>
      <c r="I96" s="20">
        <v>164</v>
      </c>
      <c r="J96" s="20">
        <v>7</v>
      </c>
      <c r="K96" s="20">
        <v>3</v>
      </c>
      <c r="L96" s="17" t="s">
        <v>14</v>
      </c>
      <c r="M96" s="17"/>
      <c r="N96" s="17">
        <v>502</v>
      </c>
      <c r="O96" s="17">
        <v>809</v>
      </c>
    </row>
    <row r="97" spans="2:15" ht="8.1" customHeight="1" x14ac:dyDescent="0.15">
      <c r="B97" s="23">
        <v>96</v>
      </c>
      <c r="C97" s="17" t="s">
        <v>11</v>
      </c>
      <c r="D97" s="17">
        <v>12</v>
      </c>
      <c r="E97" s="17" t="s">
        <v>12</v>
      </c>
      <c r="F97" s="17" t="s">
        <v>28</v>
      </c>
      <c r="G97" s="20">
        <v>147</v>
      </c>
      <c r="H97" s="20">
        <v>23</v>
      </c>
      <c r="I97" s="20">
        <v>147</v>
      </c>
      <c r="J97" s="20">
        <v>4</v>
      </c>
      <c r="K97" s="20">
        <v>1</v>
      </c>
      <c r="L97" s="17" t="s">
        <v>23</v>
      </c>
      <c r="M97" s="17"/>
      <c r="N97" s="17">
        <v>484</v>
      </c>
      <c r="O97" s="17">
        <v>853</v>
      </c>
    </row>
    <row r="98" spans="2:15" ht="8.1" customHeight="1" x14ac:dyDescent="0.15">
      <c r="B98" s="23">
        <v>97</v>
      </c>
      <c r="C98" s="17" t="s">
        <v>15</v>
      </c>
      <c r="D98" s="17">
        <v>12</v>
      </c>
      <c r="E98" s="17" t="s">
        <v>12</v>
      </c>
      <c r="F98" s="17" t="s">
        <v>16</v>
      </c>
      <c r="G98" s="20">
        <v>158</v>
      </c>
      <c r="H98" s="20">
        <v>22</v>
      </c>
      <c r="I98" s="20">
        <v>149</v>
      </c>
      <c r="J98" s="20">
        <v>4</v>
      </c>
      <c r="K98" s="20">
        <v>2</v>
      </c>
      <c r="L98" s="17" t="s">
        <v>29</v>
      </c>
      <c r="M98" s="17"/>
      <c r="N98" s="17">
        <v>896</v>
      </c>
      <c r="O98" s="17">
        <v>467</v>
      </c>
    </row>
    <row r="99" spans="2:15" ht="8.1" customHeight="1" x14ac:dyDescent="0.15">
      <c r="B99" s="23">
        <v>98</v>
      </c>
      <c r="C99" s="17" t="s">
        <v>15</v>
      </c>
      <c r="D99" s="17">
        <v>12</v>
      </c>
      <c r="E99" s="17" t="s">
        <v>12</v>
      </c>
      <c r="F99" s="17" t="s">
        <v>64</v>
      </c>
      <c r="G99" s="20">
        <v>155</v>
      </c>
      <c r="H99" s="20">
        <v>26</v>
      </c>
      <c r="I99" s="20">
        <v>99</v>
      </c>
      <c r="J99" s="20">
        <v>6</v>
      </c>
      <c r="K99" s="20">
        <v>6</v>
      </c>
      <c r="L99" s="17" t="s">
        <v>19</v>
      </c>
      <c r="M99" s="17"/>
      <c r="N99" s="17">
        <v>1000</v>
      </c>
      <c r="O99" s="17">
        <v>1000</v>
      </c>
    </row>
    <row r="100" spans="2:15" ht="8.1" customHeight="1" x14ac:dyDescent="0.15">
      <c r="B100" s="23">
        <v>99</v>
      </c>
      <c r="C100" s="17" t="s">
        <v>11</v>
      </c>
      <c r="D100" s="17">
        <v>15</v>
      </c>
      <c r="E100" s="17" t="s">
        <v>12</v>
      </c>
      <c r="F100" s="17" t="s">
        <v>39</v>
      </c>
      <c r="G100" s="20">
        <v>192</v>
      </c>
      <c r="H100" s="20">
        <v>29</v>
      </c>
      <c r="I100" s="20">
        <v>189</v>
      </c>
      <c r="J100" s="20">
        <v>6</v>
      </c>
      <c r="K100" s="20">
        <v>4</v>
      </c>
      <c r="L100" s="17" t="s">
        <v>32</v>
      </c>
      <c r="M100" s="17"/>
      <c r="N100" s="17">
        <v>964</v>
      </c>
      <c r="O100" s="17">
        <v>613</v>
      </c>
    </row>
    <row r="101" spans="2:15" ht="8.1" customHeight="1" x14ac:dyDescent="0.15">
      <c r="B101" s="23">
        <v>100</v>
      </c>
      <c r="C101" s="17" t="s">
        <v>11</v>
      </c>
      <c r="D101" s="17">
        <v>13</v>
      </c>
      <c r="E101" s="17" t="s">
        <v>12</v>
      </c>
      <c r="F101" s="17" t="s">
        <v>16</v>
      </c>
      <c r="G101" s="20">
        <v>163</v>
      </c>
      <c r="H101" s="20">
        <v>34</v>
      </c>
      <c r="I101" s="20">
        <v>163</v>
      </c>
      <c r="J101" s="20">
        <v>6</v>
      </c>
      <c r="K101" s="20">
        <v>4</v>
      </c>
      <c r="L101" s="17" t="s">
        <v>14</v>
      </c>
      <c r="M101" s="17"/>
      <c r="N101" s="17">
        <v>496</v>
      </c>
      <c r="O101" s="17">
        <v>501</v>
      </c>
    </row>
    <row r="102" spans="2:15" ht="8.1" customHeight="1" x14ac:dyDescent="0.15">
      <c r="B102" s="23">
        <v>101</v>
      </c>
      <c r="C102" s="17" t="s">
        <v>15</v>
      </c>
      <c r="D102" s="17">
        <v>13</v>
      </c>
      <c r="E102" s="17" t="s">
        <v>12</v>
      </c>
      <c r="F102" s="17" t="s">
        <v>39</v>
      </c>
      <c r="G102" s="20">
        <v>165</v>
      </c>
      <c r="H102" s="20">
        <v>24</v>
      </c>
      <c r="I102" s="20">
        <v>128</v>
      </c>
      <c r="J102" s="20">
        <v>5</v>
      </c>
      <c r="K102" s="20">
        <v>2</v>
      </c>
      <c r="L102" s="17" t="s">
        <v>23</v>
      </c>
      <c r="M102" s="17"/>
      <c r="N102" s="17">
        <v>480</v>
      </c>
      <c r="O102" s="17">
        <v>798</v>
      </c>
    </row>
    <row r="103" spans="2:15" ht="8.1" customHeight="1" x14ac:dyDescent="0.15">
      <c r="B103" s="23">
        <v>102</v>
      </c>
      <c r="C103" s="17" t="s">
        <v>11</v>
      </c>
      <c r="D103" s="17">
        <v>15</v>
      </c>
      <c r="E103" s="17" t="s">
        <v>44</v>
      </c>
      <c r="F103" s="17" t="s">
        <v>65</v>
      </c>
      <c r="G103" s="20">
        <v>173</v>
      </c>
      <c r="H103" s="20">
        <v>24</v>
      </c>
      <c r="I103" s="20">
        <v>175</v>
      </c>
      <c r="J103" s="20">
        <v>3</v>
      </c>
      <c r="K103" s="20">
        <v>2</v>
      </c>
      <c r="L103" s="17" t="s">
        <v>23</v>
      </c>
      <c r="M103" s="17"/>
      <c r="N103" s="17">
        <v>475</v>
      </c>
      <c r="O103" s="17">
        <v>473</v>
      </c>
    </row>
    <row r="104" spans="2:15" ht="8.1" customHeight="1" x14ac:dyDescent="0.15">
      <c r="B104" s="23">
        <v>103</v>
      </c>
      <c r="C104" s="17" t="s">
        <v>11</v>
      </c>
      <c r="D104" s="17">
        <v>15</v>
      </c>
      <c r="E104" s="17" t="s">
        <v>12</v>
      </c>
      <c r="F104" s="17" t="s">
        <v>41</v>
      </c>
      <c r="G104" s="20">
        <v>173</v>
      </c>
      <c r="H104" s="20">
        <v>28</v>
      </c>
      <c r="I104" s="20">
        <v>174</v>
      </c>
      <c r="J104" s="20">
        <v>4</v>
      </c>
      <c r="K104" s="20">
        <v>1</v>
      </c>
      <c r="L104" s="17" t="s">
        <v>14</v>
      </c>
      <c r="M104" s="17"/>
      <c r="N104" s="17">
        <v>6</v>
      </c>
      <c r="O104" s="17">
        <v>7</v>
      </c>
    </row>
    <row r="105" spans="2:15" ht="8.1" customHeight="1" x14ac:dyDescent="0.15">
      <c r="B105" s="23">
        <v>104</v>
      </c>
      <c r="C105" s="17" t="s">
        <v>15</v>
      </c>
      <c r="D105" s="17">
        <v>17</v>
      </c>
      <c r="E105" s="17" t="s">
        <v>12</v>
      </c>
      <c r="F105" s="17" t="s">
        <v>18</v>
      </c>
      <c r="G105" s="20">
        <v>175</v>
      </c>
      <c r="H105" s="20">
        <v>25</v>
      </c>
      <c r="I105" s="20">
        <v>170</v>
      </c>
      <c r="J105" s="20">
        <v>3</v>
      </c>
      <c r="K105" s="20">
        <v>2</v>
      </c>
      <c r="L105" s="17" t="s">
        <v>23</v>
      </c>
      <c r="M105" s="17"/>
      <c r="N105" s="17">
        <v>511</v>
      </c>
      <c r="O105" s="17">
        <v>519</v>
      </c>
    </row>
    <row r="106" spans="2:15" ht="8.1" customHeight="1" x14ac:dyDescent="0.15">
      <c r="B106" s="23">
        <v>105</v>
      </c>
      <c r="C106" s="17" t="s">
        <v>15</v>
      </c>
      <c r="D106" s="17">
        <v>15</v>
      </c>
      <c r="E106" s="17" t="s">
        <v>12</v>
      </c>
      <c r="F106" s="17" t="s">
        <v>66</v>
      </c>
      <c r="G106" s="20">
        <v>174</v>
      </c>
      <c r="H106" s="20">
        <v>35</v>
      </c>
      <c r="I106" s="20">
        <v>166</v>
      </c>
      <c r="J106" s="20">
        <v>4</v>
      </c>
      <c r="K106" s="20">
        <v>2</v>
      </c>
      <c r="L106" s="17" t="s">
        <v>23</v>
      </c>
      <c r="M106" s="17"/>
      <c r="N106" s="17">
        <v>655</v>
      </c>
      <c r="O106" s="17">
        <v>646</v>
      </c>
    </row>
    <row r="107" spans="2:15" ht="8.1" customHeight="1" x14ac:dyDescent="0.15">
      <c r="B107" s="23">
        <v>106</v>
      </c>
      <c r="C107" s="17" t="s">
        <v>15</v>
      </c>
      <c r="D107" s="17">
        <v>16</v>
      </c>
      <c r="E107" s="17" t="s">
        <v>12</v>
      </c>
      <c r="F107" s="17" t="s">
        <v>24</v>
      </c>
      <c r="G107" s="20">
        <v>169</v>
      </c>
      <c r="H107" s="20">
        <v>24</v>
      </c>
      <c r="I107" s="20">
        <v>167</v>
      </c>
      <c r="J107" s="20">
        <v>5</v>
      </c>
      <c r="K107" s="20">
        <v>3</v>
      </c>
      <c r="L107" s="17" t="s">
        <v>32</v>
      </c>
      <c r="M107" s="17"/>
      <c r="N107" s="17">
        <v>490</v>
      </c>
      <c r="O107" s="17">
        <v>511</v>
      </c>
    </row>
    <row r="108" spans="2:15" ht="8.1" customHeight="1" x14ac:dyDescent="0.15">
      <c r="B108" s="23">
        <v>107</v>
      </c>
      <c r="C108" s="17" t="s">
        <v>11</v>
      </c>
      <c r="D108" s="17">
        <v>16</v>
      </c>
      <c r="E108" s="17" t="s">
        <v>12</v>
      </c>
      <c r="F108" s="17" t="s">
        <v>35</v>
      </c>
      <c r="G108" s="20">
        <v>168</v>
      </c>
      <c r="H108" s="20">
        <v>12</v>
      </c>
      <c r="I108" s="20">
        <v>170</v>
      </c>
      <c r="J108" s="20">
        <v>4</v>
      </c>
      <c r="K108" s="20">
        <v>1</v>
      </c>
      <c r="L108" s="17" t="s">
        <v>23</v>
      </c>
      <c r="M108" s="17"/>
      <c r="N108" s="17">
        <v>574</v>
      </c>
      <c r="O108" s="17">
        <v>582</v>
      </c>
    </row>
    <row r="109" spans="2:15" ht="8.1" customHeight="1" x14ac:dyDescent="0.15">
      <c r="B109" s="23">
        <v>108</v>
      </c>
      <c r="C109" s="17" t="s">
        <v>11</v>
      </c>
      <c r="D109" s="17">
        <v>16</v>
      </c>
      <c r="E109" s="17" t="s">
        <v>12</v>
      </c>
      <c r="F109" s="17" t="s">
        <v>35</v>
      </c>
      <c r="G109" s="20">
        <v>181</v>
      </c>
      <c r="H109" s="20">
        <v>28</v>
      </c>
      <c r="I109" s="20">
        <v>175</v>
      </c>
      <c r="J109" s="20">
        <v>7</v>
      </c>
      <c r="K109" s="20">
        <v>2</v>
      </c>
      <c r="L109" s="17" t="s">
        <v>67</v>
      </c>
      <c r="M109" s="17"/>
      <c r="N109" s="17">
        <v>444</v>
      </c>
      <c r="O109" s="17">
        <v>0</v>
      </c>
    </row>
    <row r="110" spans="2:15" ht="8.1" customHeight="1" x14ac:dyDescent="0.15">
      <c r="B110" s="23">
        <v>109</v>
      </c>
      <c r="C110" s="17" t="s">
        <v>11</v>
      </c>
      <c r="D110" s="17">
        <v>15</v>
      </c>
      <c r="E110" s="17" t="s">
        <v>12</v>
      </c>
      <c r="F110" s="17" t="s">
        <v>34</v>
      </c>
      <c r="G110" s="20">
        <v>182</v>
      </c>
      <c r="H110" s="20">
        <v>28</v>
      </c>
      <c r="I110" s="20">
        <v>185</v>
      </c>
      <c r="J110" s="20">
        <v>4</v>
      </c>
      <c r="K110" s="20">
        <v>2</v>
      </c>
      <c r="L110" s="17" t="s">
        <v>26</v>
      </c>
      <c r="M110" s="17"/>
      <c r="N110" s="17">
        <v>1000</v>
      </c>
      <c r="O110" s="17">
        <v>716</v>
      </c>
    </row>
    <row r="111" spans="2:15" ht="8.1" customHeight="1" x14ac:dyDescent="0.15">
      <c r="B111" s="23">
        <v>110</v>
      </c>
      <c r="C111" s="17" t="s">
        <v>15</v>
      </c>
      <c r="D111" s="17">
        <v>16</v>
      </c>
      <c r="E111" s="17" t="s">
        <v>27</v>
      </c>
      <c r="F111" s="17" t="s">
        <v>68</v>
      </c>
      <c r="G111" s="20">
        <v>165</v>
      </c>
      <c r="H111" s="20">
        <v>21</v>
      </c>
      <c r="I111" s="20">
        <v>156</v>
      </c>
      <c r="J111" s="20">
        <v>6</v>
      </c>
      <c r="K111" s="20">
        <v>2</v>
      </c>
      <c r="L111" s="17" t="s">
        <v>23</v>
      </c>
      <c r="M111" s="17"/>
      <c r="N111" s="17">
        <v>463</v>
      </c>
      <c r="O111" s="17">
        <v>217</v>
      </c>
    </row>
    <row r="112" spans="2:15" ht="8.1" customHeight="1" x14ac:dyDescent="0.15">
      <c r="B112" s="23">
        <v>111</v>
      </c>
      <c r="C112" s="17" t="s">
        <v>11</v>
      </c>
      <c r="D112" s="17">
        <v>16</v>
      </c>
      <c r="E112" s="17" t="s">
        <v>12</v>
      </c>
      <c r="F112" s="17" t="s">
        <v>40</v>
      </c>
      <c r="G112" s="20">
        <v>181</v>
      </c>
      <c r="H112" s="20">
        <v>29</v>
      </c>
      <c r="I112" s="20">
        <v>176</v>
      </c>
      <c r="J112" s="20">
        <v>6</v>
      </c>
      <c r="K112" s="20">
        <v>2</v>
      </c>
      <c r="L112" s="17" t="s">
        <v>23</v>
      </c>
      <c r="M112" s="17"/>
      <c r="N112" s="17">
        <v>977</v>
      </c>
      <c r="O112" s="17">
        <v>526</v>
      </c>
    </row>
    <row r="113" spans="2:15" ht="8.1" customHeight="1" x14ac:dyDescent="0.15">
      <c r="B113" s="23">
        <v>112</v>
      </c>
      <c r="C113" s="17" t="s">
        <v>15</v>
      </c>
      <c r="D113" s="17">
        <v>15</v>
      </c>
      <c r="E113" s="17" t="s">
        <v>12</v>
      </c>
      <c r="F113" s="17" t="s">
        <v>53</v>
      </c>
      <c r="G113" s="20">
        <v>167</v>
      </c>
      <c r="H113" s="20">
        <v>23</v>
      </c>
      <c r="I113" s="20">
        <v>162</v>
      </c>
      <c r="J113" s="20">
        <v>4</v>
      </c>
      <c r="K113" s="20">
        <v>2</v>
      </c>
      <c r="L113" s="17" t="s">
        <v>23</v>
      </c>
      <c r="M113" s="17"/>
      <c r="N113" s="17">
        <v>1000</v>
      </c>
      <c r="O113" s="17">
        <v>452</v>
      </c>
    </row>
    <row r="114" spans="2:15" ht="8.1" customHeight="1" x14ac:dyDescent="0.15">
      <c r="B114" s="23">
        <v>113</v>
      </c>
      <c r="C114" s="17" t="s">
        <v>15</v>
      </c>
      <c r="D114" s="17">
        <v>16</v>
      </c>
      <c r="E114" s="17" t="s">
        <v>12</v>
      </c>
      <c r="F114" s="17" t="s">
        <v>13</v>
      </c>
      <c r="G114" s="20">
        <v>165</v>
      </c>
      <c r="H114" s="20">
        <v>24</v>
      </c>
      <c r="I114" s="20">
        <v>173</v>
      </c>
      <c r="J114" s="20">
        <v>4</v>
      </c>
      <c r="K114" s="20">
        <v>3</v>
      </c>
      <c r="L114" s="17" t="s">
        <v>29</v>
      </c>
      <c r="M114" s="17"/>
      <c r="N114" s="17">
        <v>722</v>
      </c>
      <c r="O114" s="17">
        <v>721</v>
      </c>
    </row>
    <row r="115" spans="2:15" ht="8.1" customHeight="1" x14ac:dyDescent="0.15">
      <c r="B115" s="23">
        <v>114</v>
      </c>
      <c r="C115" s="17" t="s">
        <v>11</v>
      </c>
      <c r="D115" s="17">
        <v>13</v>
      </c>
      <c r="E115" s="17" t="s">
        <v>12</v>
      </c>
      <c r="F115" s="17" t="s">
        <v>16</v>
      </c>
      <c r="G115" s="20">
        <v>160</v>
      </c>
      <c r="H115" s="20">
        <v>25</v>
      </c>
      <c r="I115" s="20">
        <v>158</v>
      </c>
      <c r="J115" s="20">
        <v>5</v>
      </c>
      <c r="K115" s="20">
        <v>2</v>
      </c>
      <c r="L115" s="17" t="s">
        <v>14</v>
      </c>
      <c r="M115" s="17"/>
      <c r="N115" s="17">
        <v>264</v>
      </c>
      <c r="O115" s="17">
        <v>216</v>
      </c>
    </row>
    <row r="116" spans="2:15" ht="8.1" customHeight="1" x14ac:dyDescent="0.15">
      <c r="B116" s="23">
        <v>115</v>
      </c>
      <c r="C116" s="17" t="s">
        <v>11</v>
      </c>
      <c r="D116" s="17">
        <v>17</v>
      </c>
      <c r="E116" s="17" t="s">
        <v>12</v>
      </c>
      <c r="F116" s="17" t="s">
        <v>34</v>
      </c>
      <c r="G116" s="20">
        <v>155</v>
      </c>
      <c r="H116" s="20">
        <v>26</v>
      </c>
      <c r="I116" s="20">
        <v>155</v>
      </c>
      <c r="J116" s="20">
        <v>5</v>
      </c>
      <c r="K116" s="20">
        <v>1</v>
      </c>
      <c r="L116" s="17" t="s">
        <v>14</v>
      </c>
      <c r="M116" s="17"/>
      <c r="N116" s="17">
        <v>141</v>
      </c>
      <c r="O116" s="17">
        <v>159</v>
      </c>
    </row>
    <row r="117" spans="2:15" ht="8.1" customHeight="1" x14ac:dyDescent="0.15">
      <c r="B117" s="23">
        <v>116</v>
      </c>
      <c r="C117" s="17" t="s">
        <v>11</v>
      </c>
      <c r="D117" s="17">
        <v>16</v>
      </c>
      <c r="E117" s="17" t="s">
        <v>12</v>
      </c>
      <c r="F117" s="17" t="s">
        <v>69</v>
      </c>
      <c r="G117" s="20">
        <v>162</v>
      </c>
      <c r="H117" s="20">
        <v>25</v>
      </c>
      <c r="I117" s="20">
        <v>165</v>
      </c>
      <c r="J117" s="20">
        <v>5</v>
      </c>
      <c r="K117" s="20">
        <v>2</v>
      </c>
      <c r="L117" s="17" t="s">
        <v>21</v>
      </c>
      <c r="M117" s="17"/>
      <c r="N117" s="17">
        <v>724</v>
      </c>
      <c r="O117" s="17">
        <v>503</v>
      </c>
    </row>
    <row r="118" spans="2:15" ht="8.1" customHeight="1" x14ac:dyDescent="0.15">
      <c r="B118" s="23">
        <v>117</v>
      </c>
      <c r="C118" s="17" t="s">
        <v>15</v>
      </c>
      <c r="D118" s="17">
        <v>12</v>
      </c>
      <c r="E118" s="17" t="s">
        <v>12</v>
      </c>
      <c r="F118" s="17" t="s">
        <v>18</v>
      </c>
      <c r="G118" s="20">
        <v>155</v>
      </c>
      <c r="H118" s="20">
        <v>20</v>
      </c>
      <c r="I118" s="20">
        <v>154</v>
      </c>
      <c r="J118" s="20">
        <v>5</v>
      </c>
      <c r="K118" s="20">
        <v>2</v>
      </c>
      <c r="L118" s="17" t="s">
        <v>70</v>
      </c>
      <c r="M118" s="17"/>
      <c r="N118" s="17">
        <v>111</v>
      </c>
      <c r="O118" s="17">
        <v>100</v>
      </c>
    </row>
    <row r="119" spans="2:15" ht="8.1" customHeight="1" x14ac:dyDescent="0.15">
      <c r="B119" s="23">
        <v>118</v>
      </c>
      <c r="C119" s="17" t="s">
        <v>11</v>
      </c>
      <c r="D119" s="17">
        <v>15</v>
      </c>
      <c r="E119" s="17" t="s">
        <v>12</v>
      </c>
      <c r="F119" s="17" t="s">
        <v>18</v>
      </c>
      <c r="G119" s="20">
        <v>172</v>
      </c>
      <c r="H119" s="20">
        <v>23</v>
      </c>
      <c r="I119" s="20">
        <v>171</v>
      </c>
      <c r="J119" s="20">
        <v>4</v>
      </c>
      <c r="K119" s="20">
        <v>0</v>
      </c>
      <c r="L119" s="17" t="s">
        <v>19</v>
      </c>
      <c r="M119" s="17"/>
      <c r="N119" s="17">
        <v>865</v>
      </c>
      <c r="O119" s="17">
        <v>1000</v>
      </c>
    </row>
    <row r="120" spans="2:15" ht="8.1" customHeight="1" x14ac:dyDescent="0.15">
      <c r="B120" s="23">
        <v>119</v>
      </c>
      <c r="C120" s="17" t="s">
        <v>11</v>
      </c>
      <c r="D120" s="17">
        <v>12</v>
      </c>
      <c r="E120" s="17" t="s">
        <v>12</v>
      </c>
      <c r="F120" s="17" t="s">
        <v>16</v>
      </c>
      <c r="G120" s="20">
        <v>150</v>
      </c>
      <c r="H120" s="20">
        <v>28</v>
      </c>
      <c r="I120" s="20">
        <v>120</v>
      </c>
      <c r="J120" s="20">
        <v>4</v>
      </c>
      <c r="K120" s="20">
        <v>3</v>
      </c>
      <c r="L120" s="17" t="s">
        <v>14</v>
      </c>
      <c r="M120" s="17"/>
      <c r="N120" s="17">
        <v>804</v>
      </c>
      <c r="O120" s="17">
        <v>536</v>
      </c>
    </row>
    <row r="121" spans="2:15" ht="8.1" customHeight="1" x14ac:dyDescent="0.15">
      <c r="B121" s="23">
        <v>120</v>
      </c>
      <c r="C121" s="17" t="s">
        <v>15</v>
      </c>
      <c r="D121" s="17">
        <v>16</v>
      </c>
      <c r="E121" s="17" t="s">
        <v>12</v>
      </c>
      <c r="F121" s="17" t="s">
        <v>16</v>
      </c>
      <c r="G121" s="20">
        <v>175</v>
      </c>
      <c r="H121" s="20">
        <v>20</v>
      </c>
      <c r="I121" s="20">
        <v>172</v>
      </c>
      <c r="J121" s="20">
        <v>4</v>
      </c>
      <c r="K121" s="20">
        <v>2</v>
      </c>
      <c r="L121" s="17" t="s">
        <v>29</v>
      </c>
      <c r="M121" s="17"/>
      <c r="N121" s="17">
        <v>678</v>
      </c>
      <c r="O121" s="17">
        <v>238</v>
      </c>
    </row>
    <row r="122" spans="2:15" ht="8.1" customHeight="1" x14ac:dyDescent="0.15">
      <c r="B122" s="23">
        <v>121</v>
      </c>
      <c r="C122" s="17" t="s">
        <v>15</v>
      </c>
      <c r="D122" s="17">
        <v>12</v>
      </c>
      <c r="E122" s="17" t="s">
        <v>12</v>
      </c>
      <c r="F122" s="17" t="s">
        <v>56</v>
      </c>
      <c r="G122" s="20">
        <v>150</v>
      </c>
      <c r="H122" s="20">
        <v>24</v>
      </c>
      <c r="I122" s="20">
        <v>148</v>
      </c>
      <c r="J122" s="20">
        <v>6</v>
      </c>
      <c r="K122" s="20">
        <v>2</v>
      </c>
      <c r="L122" s="17" t="s">
        <v>23</v>
      </c>
      <c r="M122" s="17"/>
      <c r="N122" s="17">
        <v>1000</v>
      </c>
      <c r="O122" s="17">
        <v>1000</v>
      </c>
    </row>
    <row r="123" spans="2:15" ht="8.1" customHeight="1" x14ac:dyDescent="0.15">
      <c r="B123" s="23">
        <v>122</v>
      </c>
      <c r="C123" s="17" t="s">
        <v>11</v>
      </c>
      <c r="D123" s="17">
        <v>16</v>
      </c>
      <c r="E123" s="17" t="s">
        <v>12</v>
      </c>
      <c r="F123" s="17" t="s">
        <v>30</v>
      </c>
      <c r="G123" s="20">
        <v>179</v>
      </c>
      <c r="H123" s="20">
        <v>30</v>
      </c>
      <c r="I123" s="20">
        <v>179</v>
      </c>
      <c r="J123" s="20">
        <v>4</v>
      </c>
      <c r="K123" s="20">
        <v>1</v>
      </c>
      <c r="L123" s="17" t="s">
        <v>23</v>
      </c>
      <c r="M123" s="17"/>
      <c r="N123" s="17">
        <v>1000</v>
      </c>
      <c r="O123" s="17">
        <v>941</v>
      </c>
    </row>
    <row r="124" spans="2:15" ht="8.1" customHeight="1" x14ac:dyDescent="0.15">
      <c r="B124" s="23">
        <v>123</v>
      </c>
      <c r="C124" s="17" t="s">
        <v>11</v>
      </c>
      <c r="D124" s="17">
        <v>15</v>
      </c>
      <c r="E124" s="17" t="s">
        <v>12</v>
      </c>
      <c r="F124" s="17" t="s">
        <v>34</v>
      </c>
      <c r="G124" s="20">
        <v>188</v>
      </c>
      <c r="H124" s="20">
        <v>28</v>
      </c>
      <c r="I124" s="20">
        <v>185</v>
      </c>
      <c r="J124" s="20">
        <v>5</v>
      </c>
      <c r="K124" s="20">
        <v>1</v>
      </c>
      <c r="L124" s="17" t="s">
        <v>14</v>
      </c>
      <c r="M124" s="17"/>
      <c r="N124" s="17">
        <v>1000</v>
      </c>
      <c r="O124" s="17">
        <v>1000</v>
      </c>
    </row>
    <row r="125" spans="2:15" ht="8.1" customHeight="1" x14ac:dyDescent="0.15">
      <c r="B125" s="23">
        <v>124</v>
      </c>
      <c r="C125" s="17" t="s">
        <v>11</v>
      </c>
      <c r="D125" s="17">
        <v>13</v>
      </c>
      <c r="E125" s="17" t="s">
        <v>12</v>
      </c>
      <c r="F125" s="17" t="s">
        <v>16</v>
      </c>
      <c r="G125" s="20">
        <v>165</v>
      </c>
      <c r="H125" s="20">
        <v>24</v>
      </c>
      <c r="I125" s="20">
        <v>156</v>
      </c>
      <c r="J125" s="20">
        <v>4</v>
      </c>
      <c r="K125" s="20">
        <v>2</v>
      </c>
      <c r="L125" s="17" t="s">
        <v>14</v>
      </c>
      <c r="M125" s="17"/>
      <c r="N125" s="17">
        <v>507</v>
      </c>
      <c r="O125" s="17">
        <v>819</v>
      </c>
    </row>
    <row r="126" spans="2:15" ht="8.1" customHeight="1" x14ac:dyDescent="0.15">
      <c r="B126" s="23">
        <v>125</v>
      </c>
      <c r="C126" s="17" t="s">
        <v>11</v>
      </c>
      <c r="D126" s="17">
        <v>16</v>
      </c>
      <c r="E126" s="17" t="s">
        <v>12</v>
      </c>
      <c r="F126" s="17" t="s">
        <v>71</v>
      </c>
      <c r="G126" s="20">
        <v>176</v>
      </c>
      <c r="H126" s="20">
        <v>26</v>
      </c>
      <c r="I126" s="20">
        <v>173</v>
      </c>
      <c r="J126" s="20">
        <v>5</v>
      </c>
      <c r="K126" s="20">
        <v>2</v>
      </c>
      <c r="L126" s="17" t="s">
        <v>14</v>
      </c>
      <c r="M126" s="17"/>
      <c r="N126" s="17">
        <v>778</v>
      </c>
      <c r="O126" s="17">
        <v>915</v>
      </c>
    </row>
    <row r="127" spans="2:15" ht="8.1" customHeight="1" x14ac:dyDescent="0.15">
      <c r="B127" s="23">
        <v>126</v>
      </c>
      <c r="C127" s="17" t="s">
        <v>11</v>
      </c>
      <c r="D127" s="17">
        <v>16</v>
      </c>
      <c r="E127" s="17" t="s">
        <v>12</v>
      </c>
      <c r="F127" s="17" t="s">
        <v>72</v>
      </c>
      <c r="G127" s="20">
        <v>164</v>
      </c>
      <c r="H127" s="20">
        <v>25</v>
      </c>
      <c r="I127" s="20">
        <v>160</v>
      </c>
      <c r="J127" s="20">
        <v>4</v>
      </c>
      <c r="K127" s="20">
        <v>2</v>
      </c>
      <c r="L127" s="17" t="s">
        <v>29</v>
      </c>
      <c r="M127" s="17"/>
      <c r="N127" s="17">
        <v>628</v>
      </c>
      <c r="O127" s="17">
        <v>1000</v>
      </c>
    </row>
    <row r="128" spans="2:15" ht="8.1" customHeight="1" x14ac:dyDescent="0.15">
      <c r="B128" s="23">
        <v>127</v>
      </c>
      <c r="C128" s="17" t="s">
        <v>15</v>
      </c>
      <c r="D128" s="17">
        <v>15</v>
      </c>
      <c r="E128" s="17" t="s">
        <v>12</v>
      </c>
      <c r="F128" s="17" t="s">
        <v>28</v>
      </c>
      <c r="G128" s="20">
        <v>173</v>
      </c>
      <c r="H128" s="20">
        <v>25</v>
      </c>
      <c r="I128" s="20">
        <v>171</v>
      </c>
      <c r="J128" s="20">
        <v>7</v>
      </c>
      <c r="K128" s="20">
        <v>4</v>
      </c>
      <c r="L128" s="17" t="s">
        <v>14</v>
      </c>
      <c r="M128" s="17"/>
      <c r="N128" s="17">
        <v>1000</v>
      </c>
      <c r="O128" s="17">
        <v>1000</v>
      </c>
    </row>
    <row r="129" spans="2:15" ht="8.1" customHeight="1" x14ac:dyDescent="0.15">
      <c r="B129" s="23">
        <v>128</v>
      </c>
      <c r="C129" s="17" t="s">
        <v>11</v>
      </c>
      <c r="D129" s="17">
        <v>16</v>
      </c>
      <c r="E129" s="17" t="s">
        <v>12</v>
      </c>
      <c r="F129" s="17" t="s">
        <v>16</v>
      </c>
      <c r="G129" s="20">
        <v>178</v>
      </c>
      <c r="H129" s="20">
        <v>27</v>
      </c>
      <c r="I129" s="20">
        <v>176</v>
      </c>
      <c r="J129" s="20">
        <v>4</v>
      </c>
      <c r="K129" s="20">
        <v>3</v>
      </c>
      <c r="L129" s="17" t="s">
        <v>14</v>
      </c>
      <c r="M129" s="17"/>
      <c r="N129" s="17">
        <v>36</v>
      </c>
      <c r="O129" s="17">
        <v>60</v>
      </c>
    </row>
    <row r="130" spans="2:15" ht="8.1" customHeight="1" x14ac:dyDescent="0.15">
      <c r="B130" s="23">
        <v>129</v>
      </c>
      <c r="C130" s="17" t="s">
        <v>11</v>
      </c>
      <c r="D130" s="17">
        <v>13</v>
      </c>
      <c r="E130" s="17" t="s">
        <v>12</v>
      </c>
      <c r="F130" s="17" t="s">
        <v>12</v>
      </c>
      <c r="G130" s="20">
        <v>150</v>
      </c>
      <c r="H130" s="20">
        <v>24</v>
      </c>
      <c r="I130" s="20">
        <v>159</v>
      </c>
      <c r="J130" s="20">
        <v>5</v>
      </c>
      <c r="K130" s="20">
        <v>2</v>
      </c>
      <c r="L130" s="17" t="s">
        <v>14</v>
      </c>
      <c r="M130" s="17"/>
      <c r="N130" s="17">
        <v>556</v>
      </c>
      <c r="O130" s="17">
        <v>419</v>
      </c>
    </row>
    <row r="131" spans="2:15" ht="8.1" customHeight="1" x14ac:dyDescent="0.15">
      <c r="B131" s="23">
        <v>130</v>
      </c>
      <c r="C131" s="17" t="s">
        <v>15</v>
      </c>
      <c r="D131" s="17">
        <v>15</v>
      </c>
      <c r="E131" s="17" t="s">
        <v>12</v>
      </c>
      <c r="F131" s="17" t="s">
        <v>13</v>
      </c>
      <c r="G131" s="20">
        <v>168</v>
      </c>
      <c r="H131" s="20">
        <v>23</v>
      </c>
      <c r="I131" s="20">
        <v>158</v>
      </c>
      <c r="J131" s="20">
        <v>5</v>
      </c>
      <c r="K131" s="20">
        <v>2</v>
      </c>
      <c r="L131" s="17" t="s">
        <v>23</v>
      </c>
      <c r="M131" s="17"/>
      <c r="N131" s="17">
        <v>862</v>
      </c>
      <c r="O131" s="17">
        <v>688</v>
      </c>
    </row>
    <row r="132" spans="2:15" ht="8.1" customHeight="1" x14ac:dyDescent="0.15">
      <c r="B132" s="23">
        <v>131</v>
      </c>
      <c r="C132" s="17" t="s">
        <v>15</v>
      </c>
      <c r="D132" s="17">
        <v>15</v>
      </c>
      <c r="E132" s="17" t="s">
        <v>12</v>
      </c>
      <c r="F132" s="17" t="s">
        <v>73</v>
      </c>
      <c r="G132" s="20">
        <v>161</v>
      </c>
      <c r="H132" s="20">
        <v>24</v>
      </c>
      <c r="I132" s="20">
        <v>165</v>
      </c>
      <c r="J132" s="20">
        <v>5</v>
      </c>
      <c r="K132" s="20">
        <v>2</v>
      </c>
      <c r="L132" s="17" t="s">
        <v>67</v>
      </c>
      <c r="M132" s="17"/>
      <c r="N132" s="17">
        <v>820</v>
      </c>
      <c r="O132" s="17">
        <v>992</v>
      </c>
    </row>
    <row r="133" spans="2:15" ht="8.1" customHeight="1" x14ac:dyDescent="0.15">
      <c r="B133" s="23">
        <v>132</v>
      </c>
      <c r="C133" s="17" t="s">
        <v>15</v>
      </c>
      <c r="D133" s="17">
        <v>16</v>
      </c>
      <c r="E133" s="17" t="s">
        <v>12</v>
      </c>
      <c r="F133" s="17" t="s">
        <v>74</v>
      </c>
      <c r="G133" s="20">
        <v>153</v>
      </c>
      <c r="H133" s="20">
        <v>20</v>
      </c>
      <c r="I133" s="20">
        <v>150</v>
      </c>
      <c r="J133" s="20">
        <v>7</v>
      </c>
      <c r="K133" s="20">
        <v>3</v>
      </c>
      <c r="L133" s="17" t="s">
        <v>23</v>
      </c>
      <c r="M133" s="17"/>
      <c r="N133" s="17">
        <v>1000</v>
      </c>
      <c r="O133" s="17">
        <v>496</v>
      </c>
    </row>
    <row r="134" spans="2:15" ht="8.1" customHeight="1" x14ac:dyDescent="0.15">
      <c r="B134" s="23">
        <v>133</v>
      </c>
      <c r="C134" s="17" t="s">
        <v>11</v>
      </c>
      <c r="D134" s="17">
        <v>19</v>
      </c>
      <c r="E134" s="17" t="s">
        <v>12</v>
      </c>
      <c r="F134" s="17" t="s">
        <v>75</v>
      </c>
      <c r="G134" s="20">
        <v>184</v>
      </c>
      <c r="H134" s="20">
        <v>30</v>
      </c>
      <c r="I134" s="20">
        <v>180</v>
      </c>
      <c r="J134" s="20">
        <v>4</v>
      </c>
      <c r="K134" s="20">
        <v>2</v>
      </c>
      <c r="L134" s="17" t="s">
        <v>23</v>
      </c>
      <c r="M134" s="17"/>
      <c r="N134" s="17">
        <v>42</v>
      </c>
      <c r="O134" s="17">
        <v>180</v>
      </c>
    </row>
    <row r="135" spans="2:15" ht="8.1" customHeight="1" x14ac:dyDescent="0.15">
      <c r="B135" s="23">
        <v>134</v>
      </c>
      <c r="C135" s="17" t="s">
        <v>15</v>
      </c>
      <c r="D135" s="17">
        <v>12</v>
      </c>
      <c r="E135" s="17" t="s">
        <v>12</v>
      </c>
      <c r="F135" s="17" t="s">
        <v>16</v>
      </c>
      <c r="G135" s="20">
        <v>153</v>
      </c>
      <c r="H135" s="20">
        <v>21</v>
      </c>
      <c r="I135" s="20">
        <v>152</v>
      </c>
      <c r="J135" s="20">
        <v>5</v>
      </c>
      <c r="K135" s="20">
        <v>3</v>
      </c>
      <c r="L135" s="17" t="s">
        <v>14</v>
      </c>
      <c r="M135" s="17"/>
      <c r="N135" s="17">
        <v>677</v>
      </c>
      <c r="O135" s="17">
        <v>833</v>
      </c>
    </row>
    <row r="136" spans="2:15" ht="8.1" customHeight="1" x14ac:dyDescent="0.15">
      <c r="B136" s="23">
        <v>135</v>
      </c>
      <c r="C136" s="17" t="s">
        <v>11</v>
      </c>
      <c r="D136" s="17">
        <v>15</v>
      </c>
      <c r="E136" s="17" t="s">
        <v>12</v>
      </c>
      <c r="F136" s="17" t="s">
        <v>76</v>
      </c>
      <c r="G136" s="20">
        <v>183</v>
      </c>
      <c r="H136" s="20">
        <v>25</v>
      </c>
      <c r="I136" s="20">
        <v>183</v>
      </c>
      <c r="J136" s="20">
        <v>7</v>
      </c>
      <c r="K136" s="20">
        <v>2</v>
      </c>
      <c r="L136" s="17" t="s">
        <v>14</v>
      </c>
      <c r="M136" s="17"/>
      <c r="N136" s="17">
        <v>1000</v>
      </c>
      <c r="O136" s="17">
        <v>1000</v>
      </c>
    </row>
    <row r="137" spans="2:15" ht="8.1" customHeight="1" x14ac:dyDescent="0.15">
      <c r="B137" s="23">
        <v>136</v>
      </c>
      <c r="C137" s="17" t="s">
        <v>11</v>
      </c>
      <c r="D137" s="17">
        <v>12</v>
      </c>
      <c r="E137" s="17" t="s">
        <v>51</v>
      </c>
      <c r="F137" s="17" t="s">
        <v>30</v>
      </c>
      <c r="G137" s="20">
        <v>155</v>
      </c>
      <c r="H137" s="20">
        <v>23</v>
      </c>
      <c r="I137" s="20">
        <v>154</v>
      </c>
      <c r="J137" s="20">
        <v>5</v>
      </c>
      <c r="K137" s="20">
        <v>1</v>
      </c>
      <c r="L137" s="17" t="s">
        <v>14</v>
      </c>
      <c r="M137" s="17"/>
      <c r="N137" s="17">
        <v>884</v>
      </c>
      <c r="O137" s="17">
        <v>117</v>
      </c>
    </row>
    <row r="138" spans="2:15" ht="8.1" customHeight="1" x14ac:dyDescent="0.15">
      <c r="B138" s="23">
        <v>137</v>
      </c>
      <c r="C138" s="17" t="s">
        <v>11</v>
      </c>
      <c r="D138" s="17">
        <v>16</v>
      </c>
      <c r="E138" s="17" t="s">
        <v>12</v>
      </c>
      <c r="F138" s="17" t="s">
        <v>76</v>
      </c>
      <c r="G138" s="20">
        <v>188</v>
      </c>
      <c r="H138" s="20">
        <v>29</v>
      </c>
      <c r="I138" s="20">
        <v>180</v>
      </c>
      <c r="J138" s="20">
        <v>6</v>
      </c>
      <c r="K138" s="20">
        <v>6</v>
      </c>
      <c r="L138" s="17" t="s">
        <v>14</v>
      </c>
      <c r="M138" s="17"/>
      <c r="N138" s="17">
        <v>1000</v>
      </c>
      <c r="O138" s="17">
        <v>1000</v>
      </c>
    </row>
    <row r="139" spans="2:15" ht="8.1" customHeight="1" x14ac:dyDescent="0.15">
      <c r="B139" s="23">
        <v>138</v>
      </c>
      <c r="C139" s="17" t="s">
        <v>15</v>
      </c>
      <c r="D139" s="17">
        <v>17</v>
      </c>
      <c r="E139" s="17" t="s">
        <v>12</v>
      </c>
      <c r="F139" s="17" t="s">
        <v>77</v>
      </c>
      <c r="G139" s="20">
        <v>150</v>
      </c>
      <c r="H139" s="20">
        <v>20</v>
      </c>
      <c r="I139" s="20">
        <v>150</v>
      </c>
      <c r="J139" s="20">
        <v>6</v>
      </c>
      <c r="K139" s="20">
        <v>2</v>
      </c>
      <c r="L139" s="17" t="s">
        <v>17</v>
      </c>
      <c r="M139" s="17"/>
      <c r="N139" s="17">
        <v>982</v>
      </c>
      <c r="O139" s="17">
        <v>85</v>
      </c>
    </row>
    <row r="140" spans="2:15" ht="8.1" customHeight="1" x14ac:dyDescent="0.15">
      <c r="B140" s="23">
        <v>139</v>
      </c>
      <c r="C140" s="17" t="s">
        <v>11</v>
      </c>
      <c r="D140" s="17">
        <v>16</v>
      </c>
      <c r="E140" s="17" t="s">
        <v>12</v>
      </c>
      <c r="F140" s="17" t="s">
        <v>12</v>
      </c>
      <c r="G140" s="20">
        <v>186</v>
      </c>
      <c r="H140" s="20">
        <v>35</v>
      </c>
      <c r="I140" s="20">
        <v>189</v>
      </c>
      <c r="J140" s="20">
        <v>3</v>
      </c>
      <c r="K140" s="20">
        <v>1</v>
      </c>
      <c r="L140" s="17" t="s">
        <v>23</v>
      </c>
      <c r="M140" s="17"/>
      <c r="N140" s="17">
        <v>484</v>
      </c>
      <c r="O140" s="17">
        <v>572</v>
      </c>
    </row>
    <row r="141" spans="2:15" ht="8.1" customHeight="1" x14ac:dyDescent="0.15">
      <c r="B141" s="23">
        <v>140</v>
      </c>
      <c r="C141" s="17" t="s">
        <v>11</v>
      </c>
      <c r="D141" s="17">
        <v>18</v>
      </c>
      <c r="E141" s="17" t="s">
        <v>51</v>
      </c>
      <c r="F141" s="17" t="s">
        <v>34</v>
      </c>
      <c r="G141" s="20">
        <v>107</v>
      </c>
      <c r="H141" s="20">
        <v>22</v>
      </c>
      <c r="I141" s="20">
        <v>163</v>
      </c>
      <c r="J141" s="20">
        <v>5</v>
      </c>
      <c r="K141" s="20">
        <v>5</v>
      </c>
      <c r="L141" s="17" t="s">
        <v>14</v>
      </c>
      <c r="M141" s="17"/>
      <c r="N141" s="17">
        <v>765</v>
      </c>
      <c r="O141" s="17">
        <v>668</v>
      </c>
    </row>
    <row r="142" spans="2:15" ht="8.1" customHeight="1" x14ac:dyDescent="0.15">
      <c r="B142" s="23">
        <v>141</v>
      </c>
      <c r="C142" s="17" t="s">
        <v>11</v>
      </c>
      <c r="D142" s="17">
        <v>17</v>
      </c>
      <c r="E142" s="17" t="s">
        <v>12</v>
      </c>
      <c r="F142" s="17" t="s">
        <v>18</v>
      </c>
      <c r="G142" s="20">
        <v>182</v>
      </c>
      <c r="H142" s="20">
        <v>26</v>
      </c>
      <c r="I142" s="20">
        <v>181</v>
      </c>
      <c r="J142" s="20">
        <v>3</v>
      </c>
      <c r="K142" s="20">
        <v>1</v>
      </c>
      <c r="L142" s="17" t="s">
        <v>14</v>
      </c>
      <c r="M142" s="17"/>
      <c r="N142" s="17">
        <v>824</v>
      </c>
      <c r="O142" s="17">
        <v>237</v>
      </c>
    </row>
    <row r="143" spans="2:15" ht="8.1" customHeight="1" x14ac:dyDescent="0.15">
      <c r="B143" s="23">
        <v>142</v>
      </c>
      <c r="C143" s="17" t="s">
        <v>15</v>
      </c>
      <c r="D143" s="17">
        <v>15</v>
      </c>
      <c r="E143" s="17" t="s">
        <v>12</v>
      </c>
      <c r="F143" s="17" t="s">
        <v>78</v>
      </c>
      <c r="G143" s="20">
        <v>150</v>
      </c>
      <c r="H143" s="20">
        <v>15</v>
      </c>
      <c r="I143" s="20">
        <v>115</v>
      </c>
      <c r="J143" s="20">
        <v>4</v>
      </c>
      <c r="K143" s="20">
        <v>2</v>
      </c>
      <c r="L143" s="17" t="s">
        <v>29</v>
      </c>
      <c r="M143" s="17"/>
      <c r="N143" s="17">
        <v>2</v>
      </c>
      <c r="O143" s="17">
        <v>2</v>
      </c>
    </row>
    <row r="144" spans="2:15" ht="8.1" customHeight="1" x14ac:dyDescent="0.15">
      <c r="B144" s="23">
        <v>143</v>
      </c>
      <c r="C144" s="17" t="s">
        <v>15</v>
      </c>
      <c r="D144" s="17">
        <v>16</v>
      </c>
      <c r="E144" s="17" t="s">
        <v>12</v>
      </c>
      <c r="F144" s="17" t="s">
        <v>16</v>
      </c>
      <c r="G144" s="20">
        <v>167</v>
      </c>
      <c r="H144" s="20">
        <v>29</v>
      </c>
      <c r="I144" s="20">
        <v>168</v>
      </c>
      <c r="J144" s="20">
        <v>4</v>
      </c>
      <c r="K144" s="20">
        <v>2</v>
      </c>
      <c r="L144" s="17" t="s">
        <v>14</v>
      </c>
      <c r="M144" s="17"/>
      <c r="N144" s="17">
        <v>728</v>
      </c>
      <c r="O144" s="17">
        <v>464</v>
      </c>
    </row>
    <row r="145" spans="2:15" ht="8.1" customHeight="1" x14ac:dyDescent="0.15">
      <c r="B145" s="23">
        <v>144</v>
      </c>
      <c r="C145" s="17" t="s">
        <v>15</v>
      </c>
      <c r="D145" s="17">
        <v>13</v>
      </c>
      <c r="E145" s="17" t="s">
        <v>27</v>
      </c>
      <c r="F145" s="17" t="s">
        <v>53</v>
      </c>
      <c r="G145" s="20">
        <v>160</v>
      </c>
      <c r="H145" s="20">
        <v>20</v>
      </c>
      <c r="I145" s="20">
        <v>154</v>
      </c>
      <c r="J145" s="20">
        <v>5</v>
      </c>
      <c r="K145" s="20">
        <v>2</v>
      </c>
      <c r="L145" s="17" t="s">
        <v>14</v>
      </c>
      <c r="M145" s="17"/>
      <c r="N145" s="17">
        <v>825</v>
      </c>
      <c r="O145" s="17">
        <v>595</v>
      </c>
    </row>
    <row r="146" spans="2:15" ht="8.1" customHeight="1" x14ac:dyDescent="0.15">
      <c r="B146" s="23">
        <v>145</v>
      </c>
      <c r="C146" s="17" t="s">
        <v>15</v>
      </c>
      <c r="D146" s="17">
        <v>13</v>
      </c>
      <c r="E146" s="17" t="s">
        <v>12</v>
      </c>
      <c r="F146" s="17" t="s">
        <v>45</v>
      </c>
      <c r="G146" s="20">
        <v>160</v>
      </c>
      <c r="H146" s="20">
        <v>28</v>
      </c>
      <c r="I146" s="20">
        <v>165</v>
      </c>
      <c r="J146" s="20">
        <v>6</v>
      </c>
      <c r="K146" s="20">
        <v>3</v>
      </c>
      <c r="L146" s="17" t="s">
        <v>38</v>
      </c>
      <c r="M146" s="17"/>
      <c r="N146" s="17">
        <v>590</v>
      </c>
      <c r="O146" s="17">
        <v>865</v>
      </c>
    </row>
    <row r="147" spans="2:15" ht="8.1" customHeight="1" x14ac:dyDescent="0.15">
      <c r="B147" s="23">
        <v>146</v>
      </c>
      <c r="C147" s="17" t="s">
        <v>11</v>
      </c>
      <c r="D147" s="17">
        <v>14</v>
      </c>
      <c r="E147" s="17" t="s">
        <v>12</v>
      </c>
      <c r="F147" s="17" t="s">
        <v>28</v>
      </c>
      <c r="G147" s="20">
        <v>185</v>
      </c>
      <c r="H147" s="20">
        <v>20</v>
      </c>
      <c r="I147" s="20">
        <v>120</v>
      </c>
      <c r="J147" s="20">
        <v>4</v>
      </c>
      <c r="K147" s="20">
        <v>1</v>
      </c>
      <c r="L147" s="17" t="s">
        <v>14</v>
      </c>
      <c r="M147" s="17"/>
      <c r="N147" s="17">
        <v>837</v>
      </c>
      <c r="O147" s="17">
        <v>667</v>
      </c>
    </row>
    <row r="148" spans="2:15" ht="8.1" customHeight="1" x14ac:dyDescent="0.15">
      <c r="B148" s="23">
        <v>147</v>
      </c>
      <c r="C148" s="17" t="s">
        <v>11</v>
      </c>
      <c r="D148" s="17">
        <v>19</v>
      </c>
      <c r="E148" s="17" t="s">
        <v>12</v>
      </c>
      <c r="F148" s="17" t="s">
        <v>35</v>
      </c>
      <c r="G148" s="20">
        <v>155</v>
      </c>
      <c r="H148" s="20">
        <v>24</v>
      </c>
      <c r="I148" s="20">
        <v>155</v>
      </c>
      <c r="J148" s="20">
        <v>6</v>
      </c>
      <c r="K148" s="20">
        <v>2</v>
      </c>
      <c r="L148" s="17" t="s">
        <v>23</v>
      </c>
      <c r="M148" s="17"/>
      <c r="N148" s="17">
        <v>1000</v>
      </c>
      <c r="O148" s="17">
        <v>1000</v>
      </c>
    </row>
    <row r="149" spans="2:15" ht="8.1" customHeight="1" x14ac:dyDescent="0.15">
      <c r="B149" s="23">
        <v>148</v>
      </c>
      <c r="C149" s="17" t="s">
        <v>15</v>
      </c>
      <c r="D149" s="17">
        <v>16</v>
      </c>
      <c r="E149" s="17" t="s">
        <v>12</v>
      </c>
      <c r="F149" s="17" t="s">
        <v>47</v>
      </c>
      <c r="G149" s="20">
        <v>163</v>
      </c>
      <c r="H149" s="20">
        <v>23</v>
      </c>
      <c r="I149" s="20">
        <v>160</v>
      </c>
      <c r="J149" s="20">
        <v>3</v>
      </c>
      <c r="K149" s="20">
        <v>1</v>
      </c>
      <c r="L149" s="17" t="s">
        <v>23</v>
      </c>
      <c r="M149" s="17"/>
      <c r="N149" s="17">
        <v>465</v>
      </c>
      <c r="O149" s="17">
        <v>662</v>
      </c>
    </row>
    <row r="150" spans="2:15" ht="8.1" customHeight="1" x14ac:dyDescent="0.15">
      <c r="B150" s="23">
        <v>149</v>
      </c>
      <c r="C150" s="17" t="s">
        <v>11</v>
      </c>
      <c r="D150" s="17">
        <v>15</v>
      </c>
      <c r="E150" s="17" t="s">
        <v>12</v>
      </c>
      <c r="F150" s="17" t="s">
        <v>79</v>
      </c>
      <c r="G150" s="20">
        <v>180</v>
      </c>
      <c r="H150" s="20">
        <v>26</v>
      </c>
      <c r="I150" s="20">
        <v>186</v>
      </c>
      <c r="J150" s="20">
        <v>5</v>
      </c>
      <c r="K150" s="20">
        <v>2</v>
      </c>
      <c r="L150" s="17" t="s">
        <v>14</v>
      </c>
      <c r="M150" s="17"/>
      <c r="N150" s="17">
        <v>1000</v>
      </c>
      <c r="O150" s="17">
        <v>1000</v>
      </c>
    </row>
    <row r="151" spans="2:15" ht="8.1" customHeight="1" x14ac:dyDescent="0.15">
      <c r="B151" s="23">
        <v>150</v>
      </c>
      <c r="C151" s="17" t="s">
        <v>11</v>
      </c>
      <c r="D151" s="17">
        <v>15</v>
      </c>
      <c r="E151" s="17" t="s">
        <v>12</v>
      </c>
      <c r="F151" s="17" t="s">
        <v>71</v>
      </c>
      <c r="G151" s="20">
        <v>168</v>
      </c>
      <c r="H151" s="20">
        <v>24</v>
      </c>
      <c r="I151" s="20">
        <v>166</v>
      </c>
      <c r="J151" s="20">
        <v>3</v>
      </c>
      <c r="K151" s="20">
        <v>2</v>
      </c>
      <c r="L151" s="17" t="s">
        <v>23</v>
      </c>
      <c r="M151" s="17"/>
      <c r="N151" s="17">
        <v>886</v>
      </c>
      <c r="O151" s="17">
        <v>704</v>
      </c>
    </row>
    <row r="152" spans="2:15" ht="8.1" customHeight="1" x14ac:dyDescent="0.15">
      <c r="B152" s="23">
        <v>151</v>
      </c>
      <c r="C152" s="17" t="s">
        <v>15</v>
      </c>
      <c r="D152" s="17">
        <v>15</v>
      </c>
      <c r="E152" s="17" t="s">
        <v>12</v>
      </c>
      <c r="F152" s="17" t="s">
        <v>79</v>
      </c>
      <c r="G152" s="20">
        <v>147</v>
      </c>
      <c r="H152" s="20">
        <v>13</v>
      </c>
      <c r="I152" s="20">
        <v>149</v>
      </c>
      <c r="J152" s="20">
        <v>6</v>
      </c>
      <c r="K152" s="20">
        <v>1</v>
      </c>
      <c r="L152" s="17" t="s">
        <v>23</v>
      </c>
      <c r="M152" s="17"/>
      <c r="N152" s="17">
        <v>477</v>
      </c>
      <c r="O152" s="17">
        <v>245</v>
      </c>
    </row>
    <row r="153" spans="2:15" ht="8.1" customHeight="1" x14ac:dyDescent="0.15">
      <c r="B153" s="23">
        <v>152</v>
      </c>
      <c r="C153" s="17" t="s">
        <v>11</v>
      </c>
      <c r="D153" s="17">
        <v>15</v>
      </c>
      <c r="E153" s="17" t="s">
        <v>12</v>
      </c>
      <c r="F153" s="17" t="s">
        <v>25</v>
      </c>
      <c r="G153" s="20">
        <v>174</v>
      </c>
      <c r="H153" s="20">
        <v>26</v>
      </c>
      <c r="I153" s="20">
        <v>174</v>
      </c>
      <c r="J153" s="20">
        <v>6</v>
      </c>
      <c r="K153" s="20">
        <v>1</v>
      </c>
      <c r="L153" s="17" t="s">
        <v>14</v>
      </c>
      <c r="M153" s="17"/>
      <c r="N153" s="17">
        <v>251</v>
      </c>
      <c r="O153" s="17">
        <v>399</v>
      </c>
    </row>
    <row r="154" spans="2:15" ht="8.1" customHeight="1" x14ac:dyDescent="0.15">
      <c r="B154" s="23">
        <v>153</v>
      </c>
      <c r="C154" s="17" t="s">
        <v>15</v>
      </c>
      <c r="D154" s="17">
        <v>16</v>
      </c>
      <c r="E154" s="17" t="s">
        <v>12</v>
      </c>
      <c r="F154" s="17" t="s">
        <v>18</v>
      </c>
      <c r="G154" s="20">
        <v>170</v>
      </c>
      <c r="H154" s="20">
        <v>23</v>
      </c>
      <c r="I154" s="20">
        <v>120</v>
      </c>
      <c r="J154" s="20">
        <v>4</v>
      </c>
      <c r="K154" s="20">
        <v>3</v>
      </c>
      <c r="L154" s="17" t="s">
        <v>23</v>
      </c>
      <c r="M154" s="17"/>
      <c r="N154" s="17">
        <v>218</v>
      </c>
      <c r="O154" s="17">
        <v>479</v>
      </c>
    </row>
    <row r="155" spans="2:15" ht="8.1" customHeight="1" x14ac:dyDescent="0.15">
      <c r="B155" s="23">
        <v>154</v>
      </c>
      <c r="C155" s="17" t="s">
        <v>15</v>
      </c>
      <c r="D155" s="17">
        <v>14</v>
      </c>
      <c r="E155" s="17" t="s">
        <v>12</v>
      </c>
      <c r="F155" s="17" t="s">
        <v>18</v>
      </c>
      <c r="G155" s="20">
        <v>156</v>
      </c>
      <c r="H155" s="20">
        <v>23</v>
      </c>
      <c r="I155" s="20">
        <v>156</v>
      </c>
      <c r="J155" s="20">
        <v>4</v>
      </c>
      <c r="K155" s="20">
        <v>0</v>
      </c>
      <c r="L155" s="17" t="s">
        <v>23</v>
      </c>
      <c r="M155" s="17"/>
      <c r="N155" s="17">
        <v>728</v>
      </c>
      <c r="O155" s="17">
        <v>847</v>
      </c>
    </row>
    <row r="156" spans="2:15" ht="8.1" customHeight="1" x14ac:dyDescent="0.15">
      <c r="B156" s="23">
        <v>155</v>
      </c>
      <c r="C156" s="17" t="s">
        <v>15</v>
      </c>
      <c r="D156" s="17">
        <v>16</v>
      </c>
      <c r="E156" s="17" t="s">
        <v>12</v>
      </c>
      <c r="F156" s="17" t="s">
        <v>40</v>
      </c>
      <c r="G156" s="20">
        <v>153</v>
      </c>
      <c r="H156" s="20">
        <v>21</v>
      </c>
      <c r="I156" s="20">
        <v>143</v>
      </c>
      <c r="J156" s="20">
        <v>5</v>
      </c>
      <c r="K156" s="20">
        <v>2</v>
      </c>
      <c r="L156" s="17" t="s">
        <v>23</v>
      </c>
      <c r="M156" s="17"/>
      <c r="N156" s="17">
        <v>729</v>
      </c>
      <c r="O156" s="17">
        <v>722</v>
      </c>
    </row>
    <row r="157" spans="2:15" ht="8.1" customHeight="1" x14ac:dyDescent="0.15">
      <c r="B157" s="23">
        <v>156</v>
      </c>
      <c r="C157" s="17" t="s">
        <v>11</v>
      </c>
      <c r="D157" s="17">
        <v>16</v>
      </c>
      <c r="E157" s="17" t="s">
        <v>12</v>
      </c>
      <c r="F157" s="17" t="s">
        <v>18</v>
      </c>
      <c r="G157" s="20">
        <v>180</v>
      </c>
      <c r="H157" s="20">
        <v>27</v>
      </c>
      <c r="I157" s="20">
        <v>176</v>
      </c>
      <c r="J157" s="20">
        <v>4</v>
      </c>
      <c r="K157" s="20">
        <v>1</v>
      </c>
      <c r="L157" s="17" t="s">
        <v>23</v>
      </c>
      <c r="M157" s="17"/>
      <c r="N157" s="17">
        <v>184</v>
      </c>
      <c r="O157" s="17">
        <v>178</v>
      </c>
    </row>
    <row r="158" spans="2:15" ht="8.1" customHeight="1" x14ac:dyDescent="0.15">
      <c r="B158" s="23">
        <v>157</v>
      </c>
      <c r="C158" s="17" t="s">
        <v>11</v>
      </c>
      <c r="D158" s="17">
        <v>13</v>
      </c>
      <c r="E158" s="17" t="s">
        <v>12</v>
      </c>
      <c r="F158" s="17" t="s">
        <v>80</v>
      </c>
      <c r="G158" s="20">
        <v>162</v>
      </c>
      <c r="H158" s="20">
        <v>26</v>
      </c>
      <c r="I158" s="20">
        <v>162</v>
      </c>
      <c r="J158" s="20">
        <v>4</v>
      </c>
      <c r="K158" s="20">
        <v>4</v>
      </c>
      <c r="L158" s="17" t="s">
        <v>26</v>
      </c>
      <c r="M158" s="17" t="s">
        <v>81</v>
      </c>
      <c r="N158" s="17">
        <v>501</v>
      </c>
      <c r="O158" s="17">
        <v>1000</v>
      </c>
    </row>
    <row r="159" spans="2:15" ht="8.1" customHeight="1" x14ac:dyDescent="0.15">
      <c r="B159" s="23">
        <v>158</v>
      </c>
      <c r="C159" s="17" t="s">
        <v>11</v>
      </c>
      <c r="D159" s="17">
        <v>16</v>
      </c>
      <c r="E159" s="17" t="s">
        <v>27</v>
      </c>
      <c r="F159" s="17" t="s">
        <v>18</v>
      </c>
      <c r="G159" s="20">
        <v>169</v>
      </c>
      <c r="H159" s="20">
        <v>23</v>
      </c>
      <c r="I159" s="20">
        <v>169</v>
      </c>
      <c r="J159" s="20">
        <v>5</v>
      </c>
      <c r="K159" s="20">
        <v>2</v>
      </c>
      <c r="L159" s="17" t="s">
        <v>23</v>
      </c>
      <c r="M159" s="17"/>
      <c r="N159" s="17">
        <v>1000</v>
      </c>
      <c r="O159" s="17">
        <v>1000</v>
      </c>
    </row>
    <row r="160" spans="2:15" ht="8.1" customHeight="1" x14ac:dyDescent="0.15">
      <c r="B160" s="23">
        <v>159</v>
      </c>
      <c r="C160" s="17" t="s">
        <v>11</v>
      </c>
      <c r="D160" s="17">
        <v>15</v>
      </c>
      <c r="E160" s="17" t="s">
        <v>12</v>
      </c>
      <c r="F160" s="17" t="s">
        <v>18</v>
      </c>
      <c r="G160" s="20">
        <v>180</v>
      </c>
      <c r="H160" s="20">
        <v>27</v>
      </c>
      <c r="I160" s="20">
        <v>184</v>
      </c>
      <c r="J160" s="20">
        <v>5</v>
      </c>
      <c r="K160" s="20">
        <v>2</v>
      </c>
      <c r="L160" s="17" t="s">
        <v>23</v>
      </c>
      <c r="M160" s="17"/>
      <c r="N160" s="17">
        <v>703</v>
      </c>
      <c r="O160" s="17">
        <v>859</v>
      </c>
    </row>
    <row r="161" spans="2:15" ht="8.1" customHeight="1" x14ac:dyDescent="0.15">
      <c r="B161" s="23">
        <v>160</v>
      </c>
      <c r="C161" s="17" t="s">
        <v>15</v>
      </c>
      <c r="D161" s="17">
        <v>16</v>
      </c>
      <c r="E161" s="17" t="s">
        <v>12</v>
      </c>
      <c r="F161" s="17" t="s">
        <v>40</v>
      </c>
      <c r="G161" s="20">
        <v>168</v>
      </c>
      <c r="H161" s="20">
        <v>20</v>
      </c>
      <c r="I161" s="20">
        <v>164</v>
      </c>
      <c r="J161" s="20">
        <v>3</v>
      </c>
      <c r="K161" s="20">
        <v>1</v>
      </c>
      <c r="L161" s="17" t="s">
        <v>14</v>
      </c>
      <c r="M161" s="17"/>
      <c r="N161" s="17">
        <v>828</v>
      </c>
      <c r="O161" s="17">
        <v>807</v>
      </c>
    </row>
    <row r="162" spans="2:15" ht="8.1" customHeight="1" x14ac:dyDescent="0.15">
      <c r="B162" s="23">
        <v>161</v>
      </c>
      <c r="C162" s="17" t="s">
        <v>11</v>
      </c>
      <c r="D162" s="17">
        <v>15</v>
      </c>
      <c r="E162" s="17" t="s">
        <v>12</v>
      </c>
      <c r="F162" s="17" t="s">
        <v>41</v>
      </c>
      <c r="G162" s="20">
        <v>157</v>
      </c>
      <c r="H162" s="20">
        <v>29</v>
      </c>
      <c r="I162" s="20">
        <v>177</v>
      </c>
      <c r="J162" s="20">
        <v>5</v>
      </c>
      <c r="K162" s="20">
        <v>4</v>
      </c>
      <c r="L162" s="17" t="s">
        <v>23</v>
      </c>
      <c r="M162" s="17"/>
      <c r="N162" s="17">
        <v>760</v>
      </c>
      <c r="O162" s="17">
        <v>653</v>
      </c>
    </row>
    <row r="163" spans="2:15" ht="8.1" customHeight="1" x14ac:dyDescent="0.15">
      <c r="B163" s="23">
        <v>162</v>
      </c>
      <c r="C163" s="17" t="s">
        <v>11</v>
      </c>
      <c r="D163" s="17">
        <v>12</v>
      </c>
      <c r="E163" s="17" t="s">
        <v>51</v>
      </c>
      <c r="F163" s="17" t="s">
        <v>28</v>
      </c>
      <c r="G163" s="20">
        <v>153</v>
      </c>
      <c r="H163" s="20">
        <v>22</v>
      </c>
      <c r="I163" s="20">
        <v>90</v>
      </c>
      <c r="J163" s="20">
        <v>4</v>
      </c>
      <c r="K163" s="20">
        <v>2</v>
      </c>
      <c r="L163" s="17" t="s">
        <v>14</v>
      </c>
      <c r="M163" s="17"/>
      <c r="N163" s="17">
        <v>1000</v>
      </c>
      <c r="O163" s="17">
        <v>1000</v>
      </c>
    </row>
    <row r="164" spans="2:15" ht="8.1" customHeight="1" x14ac:dyDescent="0.15">
      <c r="B164" s="23">
        <v>163</v>
      </c>
      <c r="C164" s="17" t="s">
        <v>11</v>
      </c>
      <c r="D164" s="17">
        <v>16</v>
      </c>
      <c r="E164" s="17" t="s">
        <v>12</v>
      </c>
      <c r="F164" s="17" t="s">
        <v>76</v>
      </c>
      <c r="G164" s="20">
        <v>120</v>
      </c>
      <c r="H164" s="20">
        <v>35</v>
      </c>
      <c r="I164" s="20">
        <v>150</v>
      </c>
      <c r="J164" s="20">
        <v>2</v>
      </c>
      <c r="K164" s="20">
        <v>2</v>
      </c>
      <c r="L164" s="17" t="s">
        <v>38</v>
      </c>
      <c r="M164" s="17"/>
      <c r="N164" s="17">
        <v>997</v>
      </c>
      <c r="O164" s="17">
        <v>1000</v>
      </c>
    </row>
    <row r="165" spans="2:15" ht="8.1" customHeight="1" x14ac:dyDescent="0.15">
      <c r="B165" s="23">
        <v>164</v>
      </c>
      <c r="C165" s="17" t="s">
        <v>11</v>
      </c>
      <c r="D165" s="17">
        <v>12</v>
      </c>
      <c r="E165" s="17" t="s">
        <v>12</v>
      </c>
      <c r="F165" s="17" t="s">
        <v>13</v>
      </c>
      <c r="G165" s="20">
        <v>161</v>
      </c>
      <c r="H165" s="20">
        <v>25</v>
      </c>
      <c r="I165" s="20">
        <v>156</v>
      </c>
      <c r="J165" s="20">
        <v>5</v>
      </c>
      <c r="K165" s="20">
        <v>4</v>
      </c>
      <c r="L165" s="17" t="s">
        <v>21</v>
      </c>
      <c r="M165" s="17"/>
      <c r="N165" s="17">
        <v>775</v>
      </c>
      <c r="O165" s="17">
        <v>578</v>
      </c>
    </row>
    <row r="166" spans="2:15" ht="8.1" customHeight="1" x14ac:dyDescent="0.15">
      <c r="B166" s="23">
        <v>165</v>
      </c>
      <c r="C166" s="17" t="s">
        <v>15</v>
      </c>
      <c r="D166" s="17">
        <v>16</v>
      </c>
      <c r="E166" s="17" t="s">
        <v>51</v>
      </c>
      <c r="F166" s="17" t="s">
        <v>76</v>
      </c>
      <c r="G166" s="20">
        <v>168</v>
      </c>
      <c r="H166" s="20">
        <v>23</v>
      </c>
      <c r="I166" s="20">
        <v>167</v>
      </c>
      <c r="J166" s="20">
        <v>4</v>
      </c>
      <c r="K166" s="20">
        <v>2</v>
      </c>
      <c r="L166" s="17" t="s">
        <v>29</v>
      </c>
      <c r="M166" s="17"/>
      <c r="N166" s="17">
        <v>899</v>
      </c>
      <c r="O166" s="17">
        <v>682</v>
      </c>
    </row>
    <row r="167" spans="2:15" ht="8.1" customHeight="1" x14ac:dyDescent="0.15">
      <c r="B167" s="23">
        <v>166</v>
      </c>
      <c r="C167" s="17" t="s">
        <v>11</v>
      </c>
      <c r="D167" s="17">
        <v>16</v>
      </c>
      <c r="E167" s="17" t="s">
        <v>12</v>
      </c>
      <c r="F167" s="17" t="s">
        <v>35</v>
      </c>
      <c r="G167" s="20">
        <v>165</v>
      </c>
      <c r="H167" s="20">
        <v>24</v>
      </c>
      <c r="I167" s="20">
        <v>162</v>
      </c>
      <c r="J167" s="20">
        <v>5</v>
      </c>
      <c r="K167" s="20">
        <v>4</v>
      </c>
      <c r="L167" s="17" t="s">
        <v>14</v>
      </c>
      <c r="M167" s="17"/>
      <c r="N167" s="17">
        <v>713</v>
      </c>
      <c r="O167" s="17">
        <v>820</v>
      </c>
    </row>
    <row r="168" spans="2:15" ht="8.1" customHeight="1" x14ac:dyDescent="0.15">
      <c r="B168" s="23">
        <v>167</v>
      </c>
      <c r="C168" s="17" t="s">
        <v>15</v>
      </c>
      <c r="D168" s="17">
        <v>16</v>
      </c>
      <c r="E168" s="17" t="s">
        <v>12</v>
      </c>
      <c r="F168" s="17" t="s">
        <v>82</v>
      </c>
      <c r="G168" s="20">
        <v>175</v>
      </c>
      <c r="H168" s="20">
        <v>26</v>
      </c>
      <c r="I168" s="20">
        <v>165</v>
      </c>
      <c r="J168" s="20">
        <v>5</v>
      </c>
      <c r="K168" s="20">
        <v>2</v>
      </c>
      <c r="L168" s="17" t="s">
        <v>19</v>
      </c>
      <c r="M168" s="17"/>
      <c r="N168" s="17">
        <v>685</v>
      </c>
      <c r="O168" s="17">
        <v>686</v>
      </c>
    </row>
    <row r="169" spans="2:15" ht="8.1" customHeight="1" x14ac:dyDescent="0.15">
      <c r="B169" s="23">
        <v>168</v>
      </c>
      <c r="C169" s="17" t="s">
        <v>11</v>
      </c>
      <c r="D169" s="17">
        <v>16</v>
      </c>
      <c r="E169" s="17" t="s">
        <v>12</v>
      </c>
      <c r="F169" s="17" t="s">
        <v>43</v>
      </c>
      <c r="G169" s="20">
        <v>174</v>
      </c>
      <c r="H169" s="20">
        <v>21</v>
      </c>
      <c r="I169" s="20">
        <v>142</v>
      </c>
      <c r="J169" s="20">
        <v>7</v>
      </c>
      <c r="K169" s="20">
        <v>2</v>
      </c>
      <c r="L169" s="17" t="s">
        <v>23</v>
      </c>
      <c r="M169" s="17"/>
      <c r="N169" s="17">
        <v>1000</v>
      </c>
      <c r="O169" s="17">
        <v>888</v>
      </c>
    </row>
    <row r="170" spans="2:15" ht="8.1" customHeight="1" x14ac:dyDescent="0.15">
      <c r="B170" s="23">
        <v>169</v>
      </c>
      <c r="C170" s="17" t="s">
        <v>15</v>
      </c>
      <c r="D170" s="17">
        <v>13</v>
      </c>
      <c r="E170" s="17" t="s">
        <v>12</v>
      </c>
      <c r="F170" s="17" t="s">
        <v>56</v>
      </c>
      <c r="G170" s="20">
        <v>170</v>
      </c>
      <c r="H170" s="20">
        <v>20</v>
      </c>
      <c r="I170" s="20">
        <v>164</v>
      </c>
      <c r="J170" s="20">
        <v>5</v>
      </c>
      <c r="K170" s="20">
        <v>3</v>
      </c>
      <c r="L170" s="17" t="s">
        <v>14</v>
      </c>
      <c r="M170" s="17"/>
      <c r="N170" s="17">
        <v>722</v>
      </c>
      <c r="O170" s="17">
        <v>692</v>
      </c>
    </row>
    <row r="171" spans="2:15" ht="8.1" customHeight="1" x14ac:dyDescent="0.15">
      <c r="B171" s="23">
        <v>170</v>
      </c>
      <c r="C171" s="17" t="s">
        <v>15</v>
      </c>
      <c r="D171" s="17">
        <v>17</v>
      </c>
      <c r="E171" s="17" t="s">
        <v>51</v>
      </c>
      <c r="F171" s="17" t="s">
        <v>39</v>
      </c>
      <c r="G171" s="20">
        <v>159</v>
      </c>
      <c r="H171" s="20">
        <v>22</v>
      </c>
      <c r="I171" s="20">
        <v>132</v>
      </c>
      <c r="J171" s="20">
        <v>5</v>
      </c>
      <c r="K171" s="20">
        <v>2</v>
      </c>
      <c r="L171" s="17" t="s">
        <v>29</v>
      </c>
      <c r="M171" s="17"/>
      <c r="N171" s="17">
        <v>1000</v>
      </c>
      <c r="O171" s="17">
        <v>880</v>
      </c>
    </row>
    <row r="172" spans="2:15" ht="8.1" customHeight="1" x14ac:dyDescent="0.15">
      <c r="B172" s="23">
        <v>171</v>
      </c>
      <c r="C172" s="17" t="s">
        <v>11</v>
      </c>
      <c r="D172" s="17">
        <v>13</v>
      </c>
      <c r="E172" s="17" t="s">
        <v>12</v>
      </c>
      <c r="F172" s="17" t="s">
        <v>28</v>
      </c>
      <c r="G172" s="20">
        <v>170</v>
      </c>
      <c r="H172" s="20">
        <v>30</v>
      </c>
      <c r="I172" s="20">
        <v>170</v>
      </c>
      <c r="J172" s="20">
        <v>5</v>
      </c>
      <c r="K172" s="20">
        <v>2</v>
      </c>
      <c r="L172" s="17" t="s">
        <v>14</v>
      </c>
      <c r="M172" s="17"/>
      <c r="N172" s="17">
        <v>904</v>
      </c>
      <c r="O172" s="17">
        <v>1000</v>
      </c>
    </row>
    <row r="173" spans="2:15" ht="8.1" customHeight="1" x14ac:dyDescent="0.15">
      <c r="B173" s="23">
        <v>172</v>
      </c>
      <c r="C173" s="17" t="s">
        <v>11</v>
      </c>
      <c r="D173" s="17">
        <v>16</v>
      </c>
      <c r="E173" s="17" t="s">
        <v>12</v>
      </c>
      <c r="F173" s="17" t="s">
        <v>28</v>
      </c>
      <c r="G173" s="20">
        <v>169</v>
      </c>
      <c r="H173" s="20">
        <v>25</v>
      </c>
      <c r="I173" s="20">
        <v>170</v>
      </c>
      <c r="J173" s="20">
        <v>6</v>
      </c>
      <c r="K173" s="20">
        <v>1</v>
      </c>
      <c r="L173" s="17" t="s">
        <v>14</v>
      </c>
      <c r="M173" s="17"/>
      <c r="N173" s="17">
        <v>1000</v>
      </c>
      <c r="O173" s="17">
        <v>1000</v>
      </c>
    </row>
    <row r="174" spans="2:15" ht="8.1" customHeight="1" x14ac:dyDescent="0.15">
      <c r="B174" s="23">
        <v>173</v>
      </c>
      <c r="C174" s="17" t="s">
        <v>11</v>
      </c>
      <c r="D174" s="17">
        <v>16</v>
      </c>
      <c r="E174" s="17" t="s">
        <v>12</v>
      </c>
      <c r="F174" s="17" t="s">
        <v>43</v>
      </c>
      <c r="G174" s="20">
        <v>185</v>
      </c>
      <c r="H174" s="20">
        <v>28</v>
      </c>
      <c r="I174" s="20">
        <v>197</v>
      </c>
      <c r="J174" s="20">
        <v>5</v>
      </c>
      <c r="K174" s="20">
        <v>2</v>
      </c>
      <c r="L174" s="17" t="s">
        <v>14</v>
      </c>
      <c r="M174" s="17"/>
      <c r="N174" s="17">
        <v>625</v>
      </c>
      <c r="O174" s="17">
        <v>1000</v>
      </c>
    </row>
    <row r="175" spans="2:15" ht="8.1" customHeight="1" x14ac:dyDescent="0.15">
      <c r="B175" s="23">
        <v>174</v>
      </c>
      <c r="C175" s="17" t="s">
        <v>15</v>
      </c>
      <c r="D175" s="17" t="s">
        <v>42</v>
      </c>
      <c r="E175" s="17" t="s">
        <v>44</v>
      </c>
      <c r="F175" s="17" t="s">
        <v>34</v>
      </c>
      <c r="G175" s="20">
        <v>161</v>
      </c>
      <c r="H175" s="20">
        <v>25</v>
      </c>
      <c r="I175" s="20">
        <v>166</v>
      </c>
      <c r="J175" s="20">
        <v>3</v>
      </c>
      <c r="K175" s="20">
        <v>2</v>
      </c>
      <c r="L175" s="17" t="s">
        <v>17</v>
      </c>
      <c r="M175" s="17"/>
      <c r="N175" s="17">
        <v>1000</v>
      </c>
      <c r="O175" s="17">
        <v>1000</v>
      </c>
    </row>
    <row r="176" spans="2:15" ht="8.1" customHeight="1" x14ac:dyDescent="0.15">
      <c r="B176" s="23">
        <v>175</v>
      </c>
      <c r="C176" s="17" t="s">
        <v>11</v>
      </c>
      <c r="D176" s="17">
        <v>16</v>
      </c>
      <c r="E176" s="17" t="s">
        <v>12</v>
      </c>
      <c r="F176" s="17" t="s">
        <v>69</v>
      </c>
      <c r="G176" s="20">
        <v>170</v>
      </c>
      <c r="H176" s="20">
        <v>25</v>
      </c>
      <c r="I176" s="20">
        <v>170</v>
      </c>
      <c r="J176" s="20">
        <v>5</v>
      </c>
      <c r="K176" s="20">
        <v>2</v>
      </c>
      <c r="L176" s="17" t="s">
        <v>21</v>
      </c>
      <c r="M176" s="17"/>
      <c r="N176" s="17">
        <v>739</v>
      </c>
      <c r="O176" s="17">
        <v>551</v>
      </c>
    </row>
    <row r="177" spans="2:15" ht="8.1" customHeight="1" x14ac:dyDescent="0.15">
      <c r="B177" s="23">
        <v>176</v>
      </c>
      <c r="C177" s="17" t="s">
        <v>15</v>
      </c>
      <c r="D177" s="17">
        <v>15</v>
      </c>
      <c r="E177" s="17" t="s">
        <v>12</v>
      </c>
      <c r="F177" s="17" t="s">
        <v>83</v>
      </c>
      <c r="G177" s="20">
        <v>165</v>
      </c>
      <c r="H177" s="20">
        <v>28</v>
      </c>
      <c r="I177" s="20">
        <v>90</v>
      </c>
      <c r="J177" s="20">
        <v>4</v>
      </c>
      <c r="K177" s="20">
        <v>1</v>
      </c>
      <c r="L177" s="17" t="s">
        <v>17</v>
      </c>
      <c r="M177" s="17"/>
      <c r="N177" s="17">
        <v>308</v>
      </c>
      <c r="O177" s="17">
        <v>519</v>
      </c>
    </row>
    <row r="178" spans="2:15" ht="8.1" customHeight="1" x14ac:dyDescent="0.15">
      <c r="B178" s="23">
        <v>177</v>
      </c>
      <c r="C178" s="17" t="s">
        <v>15</v>
      </c>
      <c r="D178" s="17">
        <v>16</v>
      </c>
      <c r="E178" s="17" t="s">
        <v>12</v>
      </c>
      <c r="F178" s="17" t="s">
        <v>43</v>
      </c>
      <c r="G178" s="20">
        <v>173</v>
      </c>
      <c r="H178" s="20">
        <v>22</v>
      </c>
      <c r="I178" s="20">
        <v>175</v>
      </c>
      <c r="J178" s="20">
        <v>4</v>
      </c>
      <c r="K178" s="20">
        <v>2</v>
      </c>
      <c r="L178" s="17" t="s">
        <v>17</v>
      </c>
      <c r="M178" s="17"/>
      <c r="N178" s="17">
        <v>1000</v>
      </c>
      <c r="O178" s="17">
        <v>989</v>
      </c>
    </row>
    <row r="179" spans="2:15" ht="8.1" customHeight="1" x14ac:dyDescent="0.15">
      <c r="B179" s="23">
        <v>178</v>
      </c>
      <c r="C179" s="17" t="s">
        <v>15</v>
      </c>
      <c r="D179" s="17" t="s">
        <v>42</v>
      </c>
      <c r="E179" s="17" t="s">
        <v>12</v>
      </c>
      <c r="F179" s="17" t="s">
        <v>62</v>
      </c>
      <c r="G179" s="20">
        <v>156</v>
      </c>
      <c r="H179" s="20">
        <v>17</v>
      </c>
      <c r="I179" s="20">
        <v>155</v>
      </c>
      <c r="J179" s="20">
        <v>3</v>
      </c>
      <c r="K179" s="20">
        <v>2</v>
      </c>
      <c r="L179" s="17" t="s">
        <v>70</v>
      </c>
      <c r="M179" s="17"/>
      <c r="N179" s="17">
        <v>70</v>
      </c>
      <c r="O179" s="17">
        <v>47</v>
      </c>
    </row>
    <row r="180" spans="2:15" ht="8.1" customHeight="1" x14ac:dyDescent="0.15">
      <c r="B180" s="23">
        <v>179</v>
      </c>
      <c r="C180" s="17" t="s">
        <v>11</v>
      </c>
      <c r="D180" s="17">
        <v>18</v>
      </c>
      <c r="E180" s="17" t="s">
        <v>12</v>
      </c>
      <c r="F180" s="17" t="s">
        <v>34</v>
      </c>
      <c r="G180" s="20">
        <v>186</v>
      </c>
      <c r="H180" s="20">
        <v>30</v>
      </c>
      <c r="I180" s="20">
        <v>183</v>
      </c>
      <c r="J180" s="20">
        <v>3</v>
      </c>
      <c r="K180" s="20">
        <v>2</v>
      </c>
      <c r="L180" s="17" t="s">
        <v>14</v>
      </c>
      <c r="M180" s="17"/>
      <c r="N180" s="17">
        <v>1000</v>
      </c>
      <c r="O180" s="17">
        <v>948</v>
      </c>
    </row>
    <row r="181" spans="2:15" ht="8.1" customHeight="1" x14ac:dyDescent="0.15">
      <c r="B181" s="23">
        <v>180</v>
      </c>
      <c r="C181" s="17" t="s">
        <v>11</v>
      </c>
      <c r="D181" s="17">
        <v>12</v>
      </c>
      <c r="E181" s="17" t="s">
        <v>12</v>
      </c>
      <c r="F181" s="17" t="s">
        <v>25</v>
      </c>
      <c r="G181" s="20">
        <v>150</v>
      </c>
      <c r="H181" s="20">
        <v>26</v>
      </c>
      <c r="I181" s="20">
        <v>150</v>
      </c>
      <c r="J181" s="20">
        <v>5</v>
      </c>
      <c r="K181" s="20">
        <v>4</v>
      </c>
      <c r="L181" s="17" t="s">
        <v>14</v>
      </c>
      <c r="M181" s="17"/>
      <c r="N181" s="17">
        <v>18</v>
      </c>
      <c r="O181" s="17">
        <v>12</v>
      </c>
    </row>
    <row r="182" spans="2:15" ht="8.1" customHeight="1" x14ac:dyDescent="0.15">
      <c r="B182" s="23">
        <v>181</v>
      </c>
      <c r="C182" s="17" t="s">
        <v>11</v>
      </c>
      <c r="D182" s="17">
        <v>15</v>
      </c>
      <c r="E182" s="17" t="s">
        <v>84</v>
      </c>
      <c r="F182" s="17" t="s">
        <v>64</v>
      </c>
      <c r="G182" s="20">
        <v>177</v>
      </c>
      <c r="H182" s="20">
        <v>28</v>
      </c>
      <c r="I182" s="20">
        <v>177</v>
      </c>
      <c r="J182" s="20">
        <v>8</v>
      </c>
      <c r="K182" s="20">
        <v>2</v>
      </c>
      <c r="L182" s="17" t="s">
        <v>23</v>
      </c>
      <c r="M182" s="17"/>
      <c r="N182" s="17">
        <v>365</v>
      </c>
      <c r="O182" s="17">
        <v>28</v>
      </c>
    </row>
    <row r="183" spans="2:15" ht="8.1" customHeight="1" x14ac:dyDescent="0.15">
      <c r="B183" s="23">
        <v>182</v>
      </c>
      <c r="C183" s="17" t="s">
        <v>11</v>
      </c>
      <c r="D183" s="17">
        <v>15</v>
      </c>
      <c r="E183" s="17" t="s">
        <v>12</v>
      </c>
      <c r="F183" s="17" t="s">
        <v>47</v>
      </c>
      <c r="G183" s="20">
        <v>168</v>
      </c>
      <c r="H183" s="20">
        <v>20</v>
      </c>
      <c r="I183" s="20">
        <v>168</v>
      </c>
      <c r="J183" s="20">
        <v>2</v>
      </c>
      <c r="K183" s="20">
        <v>2</v>
      </c>
      <c r="L183" s="17" t="s">
        <v>14</v>
      </c>
      <c r="M183" s="17"/>
      <c r="N183" s="17">
        <v>1000</v>
      </c>
      <c r="O183" s="17">
        <v>1000</v>
      </c>
    </row>
    <row r="184" spans="2:15" ht="8.1" customHeight="1" x14ac:dyDescent="0.15">
      <c r="B184" s="23">
        <v>183</v>
      </c>
      <c r="C184" s="17" t="s">
        <v>15</v>
      </c>
      <c r="D184" s="17" t="s">
        <v>42</v>
      </c>
      <c r="E184" s="17" t="s">
        <v>12</v>
      </c>
      <c r="F184" s="17" t="s">
        <v>25</v>
      </c>
      <c r="G184" s="20">
        <v>160</v>
      </c>
      <c r="H184" s="20">
        <v>25</v>
      </c>
      <c r="I184" s="20">
        <v>158</v>
      </c>
      <c r="J184" s="20">
        <v>5</v>
      </c>
      <c r="K184" s="20">
        <v>3</v>
      </c>
      <c r="L184" s="17" t="s">
        <v>38</v>
      </c>
      <c r="M184" s="17"/>
      <c r="N184" s="17">
        <v>883</v>
      </c>
      <c r="O184" s="17">
        <v>999</v>
      </c>
    </row>
    <row r="185" spans="2:15" ht="8.1" customHeight="1" x14ac:dyDescent="0.15">
      <c r="B185" s="23">
        <v>184</v>
      </c>
      <c r="C185" s="17" t="s">
        <v>11</v>
      </c>
      <c r="D185" s="17">
        <v>14</v>
      </c>
      <c r="E185" s="17" t="s">
        <v>44</v>
      </c>
      <c r="F185" s="17" t="s">
        <v>30</v>
      </c>
      <c r="G185" s="20">
        <v>134</v>
      </c>
      <c r="H185" s="20">
        <v>25</v>
      </c>
      <c r="I185" s="20">
        <v>168</v>
      </c>
      <c r="J185" s="20">
        <v>6</v>
      </c>
      <c r="K185" s="20">
        <v>1</v>
      </c>
      <c r="L185" s="17" t="s">
        <v>23</v>
      </c>
      <c r="M185" s="17"/>
      <c r="N185" s="17">
        <v>99</v>
      </c>
      <c r="O185" s="17">
        <v>123</v>
      </c>
    </row>
    <row r="186" spans="2:15" ht="8.1" customHeight="1" x14ac:dyDescent="0.15">
      <c r="B186" s="23">
        <v>185</v>
      </c>
      <c r="C186" s="17" t="s">
        <v>15</v>
      </c>
      <c r="D186" s="17">
        <v>15</v>
      </c>
      <c r="E186" s="17" t="s">
        <v>51</v>
      </c>
      <c r="F186" s="17" t="s">
        <v>13</v>
      </c>
      <c r="G186" s="20">
        <v>166</v>
      </c>
      <c r="H186" s="20">
        <v>27</v>
      </c>
      <c r="I186" s="20">
        <v>173</v>
      </c>
      <c r="J186" s="20">
        <v>4</v>
      </c>
      <c r="K186" s="20">
        <v>2</v>
      </c>
      <c r="L186" s="17" t="s">
        <v>19</v>
      </c>
      <c r="M186" s="17"/>
      <c r="N186" s="17">
        <v>201</v>
      </c>
      <c r="O186" s="17">
        <v>363</v>
      </c>
    </row>
    <row r="187" spans="2:15" ht="8.1" customHeight="1" x14ac:dyDescent="0.15">
      <c r="B187" s="23">
        <v>186</v>
      </c>
      <c r="C187" s="17" t="s">
        <v>11</v>
      </c>
      <c r="D187" s="17">
        <v>15</v>
      </c>
      <c r="E187" s="17" t="s">
        <v>44</v>
      </c>
      <c r="F187" s="17" t="s">
        <v>76</v>
      </c>
      <c r="G187" s="20">
        <v>179</v>
      </c>
      <c r="H187" s="20">
        <v>29</v>
      </c>
      <c r="I187" s="20">
        <v>201</v>
      </c>
      <c r="J187" s="20">
        <v>4</v>
      </c>
      <c r="K187" s="20">
        <v>1</v>
      </c>
      <c r="L187" s="17" t="s">
        <v>21</v>
      </c>
      <c r="M187" s="17"/>
      <c r="N187" s="17">
        <v>677</v>
      </c>
      <c r="O187" s="17">
        <v>435</v>
      </c>
    </row>
    <row r="188" spans="2:15" ht="8.1" customHeight="1" x14ac:dyDescent="0.15">
      <c r="B188" s="23">
        <v>187</v>
      </c>
      <c r="C188" s="17" t="s">
        <v>15</v>
      </c>
      <c r="D188" s="17">
        <v>17</v>
      </c>
      <c r="E188" s="17" t="s">
        <v>12</v>
      </c>
      <c r="F188" s="17" t="s">
        <v>64</v>
      </c>
      <c r="G188" s="20">
        <v>156</v>
      </c>
      <c r="H188" s="20">
        <v>13</v>
      </c>
      <c r="I188" s="20">
        <v>156</v>
      </c>
      <c r="J188" s="20">
        <v>6</v>
      </c>
      <c r="K188" s="20">
        <v>2</v>
      </c>
      <c r="L188" s="17" t="s">
        <v>23</v>
      </c>
      <c r="M188" s="17"/>
      <c r="N188" s="17">
        <v>826</v>
      </c>
      <c r="O188" s="17">
        <v>98</v>
      </c>
    </row>
    <row r="189" spans="2:15" ht="8.1" customHeight="1" x14ac:dyDescent="0.15">
      <c r="B189" s="23">
        <v>188</v>
      </c>
      <c r="C189" s="17" t="s">
        <v>11</v>
      </c>
      <c r="D189" s="17">
        <v>16</v>
      </c>
      <c r="E189" s="17" t="s">
        <v>12</v>
      </c>
      <c r="F189" s="17" t="s">
        <v>13</v>
      </c>
      <c r="G189" s="20">
        <v>170</v>
      </c>
      <c r="H189" s="20">
        <v>26</v>
      </c>
      <c r="I189" s="20">
        <v>178</v>
      </c>
      <c r="J189" s="20">
        <v>5</v>
      </c>
      <c r="K189" s="20">
        <v>4</v>
      </c>
      <c r="L189" s="17" t="s">
        <v>14</v>
      </c>
      <c r="M189" s="17"/>
      <c r="N189" s="17">
        <v>716</v>
      </c>
      <c r="O189" s="17">
        <v>1000</v>
      </c>
    </row>
    <row r="190" spans="2:15" ht="8.1" customHeight="1" x14ac:dyDescent="0.15">
      <c r="B190" s="23">
        <v>189</v>
      </c>
      <c r="C190" s="17" t="s">
        <v>11</v>
      </c>
      <c r="D190" s="17">
        <v>14</v>
      </c>
      <c r="E190" s="17" t="s">
        <v>12</v>
      </c>
      <c r="F190" s="17" t="s">
        <v>25</v>
      </c>
      <c r="G190" s="20">
        <v>199</v>
      </c>
      <c r="H190" s="20">
        <v>34</v>
      </c>
      <c r="I190" s="20">
        <v>99</v>
      </c>
      <c r="J190" s="20">
        <v>3</v>
      </c>
      <c r="K190" s="20">
        <v>3</v>
      </c>
      <c r="L190" s="17" t="s">
        <v>19</v>
      </c>
      <c r="M190" s="17"/>
      <c r="N190" s="17">
        <v>673</v>
      </c>
      <c r="O190" s="17">
        <v>1000</v>
      </c>
    </row>
    <row r="191" spans="2:15" ht="8.1" customHeight="1" x14ac:dyDescent="0.15">
      <c r="B191" s="23">
        <v>190</v>
      </c>
      <c r="C191" s="17" t="s">
        <v>15</v>
      </c>
      <c r="D191" s="17">
        <v>16</v>
      </c>
      <c r="E191" s="17" t="s">
        <v>12</v>
      </c>
      <c r="F191" s="17" t="s">
        <v>56</v>
      </c>
      <c r="G191" s="20">
        <v>160</v>
      </c>
      <c r="H191" s="20">
        <v>24</v>
      </c>
      <c r="I191" s="20">
        <v>160</v>
      </c>
      <c r="J191" s="20">
        <v>5</v>
      </c>
      <c r="K191" s="20">
        <v>0</v>
      </c>
      <c r="L191" s="17" t="s">
        <v>17</v>
      </c>
      <c r="M191" s="17"/>
      <c r="N191" s="17">
        <v>676</v>
      </c>
      <c r="O191" s="17">
        <v>467</v>
      </c>
    </row>
    <row r="192" spans="2:15" ht="8.1" customHeight="1" x14ac:dyDescent="0.15">
      <c r="B192" s="23">
        <v>191</v>
      </c>
      <c r="C192" s="17" t="s">
        <v>11</v>
      </c>
      <c r="D192" s="17">
        <v>15</v>
      </c>
      <c r="E192" s="17" t="s">
        <v>12</v>
      </c>
      <c r="F192" s="17" t="s">
        <v>28</v>
      </c>
      <c r="G192" s="20">
        <v>182</v>
      </c>
      <c r="H192" s="20">
        <v>28</v>
      </c>
      <c r="I192" s="20">
        <v>188</v>
      </c>
      <c r="J192" s="20">
        <v>5</v>
      </c>
      <c r="K192" s="20">
        <v>4</v>
      </c>
      <c r="L192" s="17" t="s">
        <v>14</v>
      </c>
      <c r="M192" s="17"/>
      <c r="N192" s="17">
        <v>996</v>
      </c>
      <c r="O192" s="17">
        <v>729</v>
      </c>
    </row>
    <row r="193" spans="1:15" ht="8.1" customHeight="1" x14ac:dyDescent="0.15">
      <c r="B193" s="23">
        <v>192</v>
      </c>
      <c r="C193" s="17" t="s">
        <v>15</v>
      </c>
      <c r="D193" s="17">
        <v>15</v>
      </c>
      <c r="E193" s="17" t="s">
        <v>12</v>
      </c>
      <c r="F193" s="17" t="s">
        <v>56</v>
      </c>
      <c r="G193" s="20">
        <v>166</v>
      </c>
      <c r="H193" s="20">
        <v>24</v>
      </c>
      <c r="I193" s="20">
        <v>164</v>
      </c>
      <c r="J193" s="20">
        <v>4</v>
      </c>
      <c r="K193" s="20">
        <v>2</v>
      </c>
      <c r="L193" s="17" t="s">
        <v>17</v>
      </c>
      <c r="M193" s="17"/>
      <c r="N193" s="17">
        <v>200</v>
      </c>
      <c r="O193" s="17">
        <v>930</v>
      </c>
    </row>
    <row r="194" spans="1:15" ht="8.1" customHeight="1" x14ac:dyDescent="0.15">
      <c r="B194" s="23">
        <v>193</v>
      </c>
      <c r="C194" s="17" t="s">
        <v>15</v>
      </c>
      <c r="D194" s="17">
        <v>16</v>
      </c>
      <c r="E194" s="17" t="s">
        <v>12</v>
      </c>
      <c r="F194" s="17" t="s">
        <v>18</v>
      </c>
      <c r="G194" s="20">
        <v>171</v>
      </c>
      <c r="H194" s="20">
        <v>25</v>
      </c>
      <c r="I194" s="20">
        <v>168</v>
      </c>
      <c r="J194" s="20">
        <v>3</v>
      </c>
      <c r="K194" s="20">
        <v>1</v>
      </c>
      <c r="L194" s="17" t="s">
        <v>29</v>
      </c>
      <c r="M194" s="17"/>
      <c r="N194" s="17">
        <v>459</v>
      </c>
      <c r="O194" s="17">
        <v>471</v>
      </c>
    </row>
    <row r="195" spans="1:15" ht="8.1" customHeight="1" x14ac:dyDescent="0.15">
      <c r="B195" s="23">
        <v>194</v>
      </c>
      <c r="C195" s="17" t="s">
        <v>11</v>
      </c>
      <c r="D195" s="17">
        <v>20</v>
      </c>
      <c r="E195" s="17" t="s">
        <v>12</v>
      </c>
      <c r="F195" s="17" t="s">
        <v>34</v>
      </c>
      <c r="G195" s="20">
        <v>172</v>
      </c>
      <c r="H195" s="20">
        <v>22</v>
      </c>
      <c r="I195" s="20">
        <v>168</v>
      </c>
      <c r="J195" s="20">
        <v>3</v>
      </c>
      <c r="K195" s="20">
        <v>2</v>
      </c>
      <c r="L195" s="17" t="s">
        <v>21</v>
      </c>
      <c r="M195" s="17"/>
      <c r="N195" s="17">
        <v>686</v>
      </c>
      <c r="O195" s="17">
        <v>513</v>
      </c>
    </row>
    <row r="196" spans="1:15" ht="8.1" customHeight="1" x14ac:dyDescent="0.15">
      <c r="B196" s="23">
        <v>195</v>
      </c>
      <c r="C196" s="17" t="s">
        <v>11</v>
      </c>
      <c r="D196" s="17">
        <v>16</v>
      </c>
      <c r="E196" s="17" t="s">
        <v>12</v>
      </c>
      <c r="F196" s="17" t="s">
        <v>71</v>
      </c>
      <c r="G196" s="20">
        <v>178</v>
      </c>
      <c r="H196" s="20">
        <v>30</v>
      </c>
      <c r="I196" s="20">
        <v>187</v>
      </c>
      <c r="J196" s="20">
        <v>5</v>
      </c>
      <c r="K196" s="20">
        <v>2</v>
      </c>
      <c r="L196" s="17" t="s">
        <v>14</v>
      </c>
      <c r="M196" s="17"/>
      <c r="N196" s="17">
        <v>851</v>
      </c>
      <c r="O196" s="17">
        <v>601</v>
      </c>
    </row>
    <row r="197" spans="1:15" ht="8.1" customHeight="1" x14ac:dyDescent="0.15">
      <c r="B197" s="23">
        <v>196</v>
      </c>
      <c r="C197" s="17" t="s">
        <v>11</v>
      </c>
      <c r="D197" s="17">
        <v>17</v>
      </c>
      <c r="E197" s="17" t="s">
        <v>12</v>
      </c>
      <c r="F197" s="17" t="s">
        <v>16</v>
      </c>
      <c r="G197" s="20">
        <v>182</v>
      </c>
      <c r="H197" s="20">
        <v>30</v>
      </c>
      <c r="I197" s="20">
        <v>182</v>
      </c>
      <c r="J197" s="20">
        <v>5</v>
      </c>
      <c r="K197" s="20">
        <v>3</v>
      </c>
      <c r="L197" s="17" t="s">
        <v>14</v>
      </c>
      <c r="M197" s="17"/>
      <c r="N197" s="17">
        <v>1000</v>
      </c>
      <c r="O197" s="17">
        <v>1000</v>
      </c>
    </row>
    <row r="198" spans="1:15" ht="8.1" customHeight="1" x14ac:dyDescent="0.15">
      <c r="B198" s="23">
        <v>197</v>
      </c>
      <c r="C198" s="17" t="s">
        <v>11</v>
      </c>
      <c r="D198" s="17">
        <v>13</v>
      </c>
      <c r="E198" s="17" t="s">
        <v>12</v>
      </c>
      <c r="F198" s="17" t="s">
        <v>13</v>
      </c>
      <c r="G198" s="20">
        <v>154</v>
      </c>
      <c r="H198" s="20">
        <v>27</v>
      </c>
      <c r="I198" s="20">
        <v>151</v>
      </c>
      <c r="J198" s="20">
        <v>2</v>
      </c>
      <c r="K198" s="20">
        <v>1</v>
      </c>
      <c r="L198" s="17" t="s">
        <v>14</v>
      </c>
      <c r="M198" s="17"/>
      <c r="N198" s="17">
        <v>1000</v>
      </c>
      <c r="O198" s="17">
        <v>780</v>
      </c>
    </row>
    <row r="199" spans="1:15" ht="8.1" customHeight="1" x14ac:dyDescent="0.15">
      <c r="B199" s="23">
        <v>198</v>
      </c>
      <c r="C199" s="17" t="s">
        <v>15</v>
      </c>
      <c r="D199" s="17">
        <v>15</v>
      </c>
      <c r="E199" s="17" t="s">
        <v>12</v>
      </c>
      <c r="F199" s="17" t="s">
        <v>39</v>
      </c>
      <c r="G199" s="20">
        <v>161</v>
      </c>
      <c r="H199" s="20">
        <v>20</v>
      </c>
      <c r="I199" s="20">
        <v>158</v>
      </c>
      <c r="J199" s="20">
        <v>4</v>
      </c>
      <c r="K199" s="20">
        <v>2</v>
      </c>
      <c r="L199" s="17" t="s">
        <v>29</v>
      </c>
      <c r="M199" s="17"/>
      <c r="N199" s="17">
        <v>898</v>
      </c>
      <c r="O199" s="17">
        <v>888</v>
      </c>
    </row>
    <row r="200" spans="1:15" ht="8.1" customHeight="1" x14ac:dyDescent="0.15">
      <c r="B200" s="23">
        <v>199</v>
      </c>
      <c r="C200" s="17" t="s">
        <v>11</v>
      </c>
      <c r="D200" s="17">
        <v>17</v>
      </c>
      <c r="E200" s="17" t="s">
        <v>12</v>
      </c>
      <c r="F200" s="17" t="s">
        <v>34</v>
      </c>
      <c r="G200" s="20">
        <v>186</v>
      </c>
      <c r="H200" s="20">
        <v>32</v>
      </c>
      <c r="I200" s="20">
        <v>184</v>
      </c>
      <c r="J200" s="20">
        <v>3</v>
      </c>
      <c r="K200" s="20">
        <v>3</v>
      </c>
      <c r="L200" s="17" t="s">
        <v>67</v>
      </c>
      <c r="M200" s="17"/>
      <c r="N200" s="17">
        <v>504</v>
      </c>
      <c r="O200" s="17">
        <v>510</v>
      </c>
    </row>
    <row r="201" spans="1:15" ht="8.1" customHeight="1" x14ac:dyDescent="0.15">
      <c r="B201" s="23">
        <v>200</v>
      </c>
      <c r="C201" s="17" t="s">
        <v>11</v>
      </c>
      <c r="D201" s="17">
        <v>15</v>
      </c>
      <c r="E201" s="17" t="s">
        <v>12</v>
      </c>
      <c r="F201" s="17" t="s">
        <v>28</v>
      </c>
      <c r="G201" s="20">
        <v>150</v>
      </c>
      <c r="H201" s="20">
        <v>23</v>
      </c>
      <c r="I201" s="20">
        <v>120</v>
      </c>
      <c r="J201" s="20">
        <v>4</v>
      </c>
      <c r="K201" s="20">
        <v>2</v>
      </c>
      <c r="L201" s="17" t="s">
        <v>14</v>
      </c>
      <c r="M201" s="17"/>
      <c r="N201" s="17">
        <v>877</v>
      </c>
      <c r="O201" s="17">
        <v>922</v>
      </c>
    </row>
    <row r="202" spans="1:15" ht="8.1" customHeight="1" x14ac:dyDescent="0.15">
      <c r="A202" s="26" t="s">
        <v>91</v>
      </c>
      <c r="B202" s="26"/>
      <c r="C202" s="27"/>
      <c r="D202" s="27">
        <f>MIN(D172:D201)</f>
        <v>12</v>
      </c>
      <c r="E202" s="27"/>
      <c r="F202" s="27"/>
      <c r="G202" s="27">
        <f>MIN(G172:G201)</f>
        <v>134</v>
      </c>
      <c r="H202" s="27">
        <f>MIN(H172:H201)</f>
        <v>13</v>
      </c>
      <c r="I202" s="27">
        <f>MIN(I172:I201)</f>
        <v>90</v>
      </c>
      <c r="J202" s="27">
        <f>MIN(J172:J201)</f>
        <v>2</v>
      </c>
      <c r="K202" s="27">
        <f>MIN(K172:K201)</f>
        <v>0</v>
      </c>
      <c r="L202" s="27"/>
      <c r="M202" s="27"/>
      <c r="N202" s="27"/>
      <c r="O202" s="27"/>
    </row>
    <row r="203" spans="1:15" ht="8.1" customHeight="1" x14ac:dyDescent="0.15">
      <c r="A203" s="26" t="s">
        <v>90</v>
      </c>
      <c r="B203" s="26"/>
      <c r="C203" s="27"/>
      <c r="D203" s="27">
        <f>MAX(D8:D201)</f>
        <v>20</v>
      </c>
      <c r="E203" s="27"/>
      <c r="F203" s="27"/>
      <c r="G203" s="27">
        <f>MAX(G8:G201)</f>
        <v>199</v>
      </c>
      <c r="H203" s="27">
        <f>MAX(H8:H201)</f>
        <v>35</v>
      </c>
      <c r="I203" s="27">
        <f>MAX(I8:I201)</f>
        <v>201</v>
      </c>
      <c r="J203" s="27">
        <f>MAX(J8:J201)</f>
        <v>9</v>
      </c>
      <c r="K203" s="27">
        <f>MAX(K8:K201)</f>
        <v>6</v>
      </c>
      <c r="L203" s="27"/>
      <c r="M203" s="27"/>
      <c r="N203" s="27"/>
      <c r="O203" s="27"/>
    </row>
  </sheetData>
  <sortState ref="A2:O203">
    <sortCondition ref="B2:B203"/>
  </sortState>
  <mergeCells count="1">
    <mergeCell ref="L1:M1"/>
  </mergeCells>
  <printOptions horizontalCentered="1" verticalCentered="1"/>
  <pageMargins left="0.11811023622047245" right="0.11811023622047245" top="0.11811023622047245" bottom="7.874015748031496E-2" header="0.31496062992125984" footer="0.31496062992125984"/>
  <pageSetup paperSize="9" orientation="portrait" horizontalDpi="1200" verticalDpi="1200" r:id="rId1"/>
  <rowBreaks count="1" manualBreakCount="1">
    <brk id="10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showRowColHeaders="0" tabSelected="1" workbookViewId="0">
      <selection activeCell="A16" sqref="A16"/>
    </sheetView>
  </sheetViews>
  <sheetFormatPr defaultColWidth="0" defaultRowHeight="13.5" zeroHeight="1" x14ac:dyDescent="0.25"/>
  <cols>
    <col min="1" max="12" width="9.140625" style="1" customWidth="1"/>
    <col min="13" max="13" width="21.28515625" style="1" hidden="1" customWidth="1"/>
    <col min="14" max="14" width="11.28515625" style="1" hidden="1" customWidth="1"/>
    <col min="15" max="15" width="0" style="87" hidden="1" customWidth="1"/>
    <col min="16" max="16" width="0" style="1" hidden="1" customWidth="1"/>
    <col min="17" max="16384" width="9.140625" style="1" hidden="1"/>
  </cols>
  <sheetData>
    <row r="1" spans="1:15" ht="9.75" customHeight="1" thickBot="1" x14ac:dyDescent="0.3"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5" ht="25.5" thickTop="1" thickBot="1" x14ac:dyDescent="0.4">
      <c r="B2" s="94" t="s">
        <v>107</v>
      </c>
      <c r="C2" s="94">
        <v>1</v>
      </c>
      <c r="D2" s="94">
        <v>10</v>
      </c>
      <c r="E2" s="94">
        <v>1</v>
      </c>
      <c r="F2" s="94">
        <v>1</v>
      </c>
      <c r="G2" s="95">
        <v>10</v>
      </c>
      <c r="H2" s="96">
        <v>1</v>
      </c>
      <c r="I2" s="94">
        <v>10</v>
      </c>
      <c r="J2" s="95">
        <v>10</v>
      </c>
      <c r="K2" s="94">
        <v>1</v>
      </c>
    </row>
    <row r="3" spans="1:15" customFormat="1" ht="15.75" thickTop="1" thickBot="1" x14ac:dyDescent="0.35">
      <c r="B3" s="98"/>
      <c r="C3" s="99">
        <f>COUNTIF($C$2:$K$2,B17)</f>
        <v>5</v>
      </c>
      <c r="D3" s="99">
        <f t="shared" ref="D3:L3" si="0">COUNTIF($C$2:$K$2,C17)</f>
        <v>0</v>
      </c>
      <c r="E3" s="99">
        <f t="shared" si="0"/>
        <v>0</v>
      </c>
      <c r="F3" s="99">
        <f t="shared" si="0"/>
        <v>0</v>
      </c>
      <c r="G3" s="99">
        <f t="shared" si="0"/>
        <v>0</v>
      </c>
      <c r="H3" s="99">
        <f t="shared" si="0"/>
        <v>0</v>
      </c>
      <c r="I3" s="99">
        <f t="shared" si="0"/>
        <v>0</v>
      </c>
      <c r="J3" s="99">
        <f t="shared" si="0"/>
        <v>0</v>
      </c>
      <c r="K3" s="99">
        <f t="shared" si="0"/>
        <v>0</v>
      </c>
      <c r="L3" s="99">
        <f t="shared" si="0"/>
        <v>4</v>
      </c>
      <c r="O3" s="88"/>
    </row>
    <row r="4" spans="1:15" ht="36" thickTop="1" thickBot="1" x14ac:dyDescent="0.5">
      <c r="A4" s="97"/>
      <c r="B4" s="103" t="s">
        <v>105</v>
      </c>
      <c r="C4" s="104"/>
      <c r="D4" s="103" t="s">
        <v>108</v>
      </c>
      <c r="E4" s="104"/>
      <c r="F4" s="107" t="s">
        <v>104</v>
      </c>
      <c r="G4" s="104"/>
      <c r="H4" s="107" t="s">
        <v>103</v>
      </c>
      <c r="I4" s="104"/>
      <c r="J4" s="103" t="s">
        <v>109</v>
      </c>
      <c r="K4" s="104"/>
      <c r="M4" s="89"/>
    </row>
    <row r="5" spans="1:15" ht="27" thickTop="1" thickBot="1" x14ac:dyDescent="0.4">
      <c r="A5" s="12"/>
      <c r="B5" s="108">
        <f>SUM(C2:K2)/9</f>
        <v>5</v>
      </c>
      <c r="C5" s="109"/>
      <c r="D5" s="108">
        <f>MODE(C2:K2)</f>
        <v>1</v>
      </c>
      <c r="E5" s="109"/>
      <c r="F5" s="110">
        <f>MEDIAN(C2:K2)</f>
        <v>1</v>
      </c>
      <c r="G5" s="109"/>
      <c r="H5" s="110">
        <f>SUM(IF(C2&gt;5,C2-5,0),IF(D2&gt;5,D2-5,0),IF(E2&gt;5,E2-5,0),IF(F2&gt;5,F2-5,0),IF(G2&gt;5,G2-5,0),IF(H2&gt;5,H2-5,0),IF(I2&gt;5,I2-5,0),IF(J2&gt;5,J2-5,0),IF(K2&gt;5,K2-5,0))</f>
        <v>20</v>
      </c>
      <c r="I5" s="110" t="e">
        <f>SUM(IF(#REF!&gt;5,#REF!-5,0),IF(#REF!&gt;5,#REF!-5,0),IF(A5&gt;5,A5-5,0),IF(B5&gt;5,B5-5,0),IF(C5&gt;5,C5-5,0),IF(D5&gt;5,D5-5,0),IF(E5&gt;5,E5-5,0),IF(F5&gt;5,F5-5,0),IF(G5&gt;5,G5-5,0))</f>
        <v>#REF!</v>
      </c>
      <c r="J5" s="105">
        <f>_xlfn.STDEV.P(C2:K2)</f>
        <v>4.4721359549995796</v>
      </c>
      <c r="K5" s="106"/>
      <c r="M5" s="69"/>
      <c r="N5" s="70"/>
    </row>
    <row r="6" spans="1:15" ht="24" customHeight="1" thickTop="1" x14ac:dyDescent="0.45">
      <c r="B6" s="89"/>
      <c r="C6" s="89"/>
      <c r="D6" s="91"/>
      <c r="E6" s="89"/>
      <c r="F6" s="89"/>
      <c r="G6" s="91"/>
      <c r="H6" s="89"/>
      <c r="I6" s="91"/>
      <c r="J6" s="91"/>
      <c r="K6" s="89"/>
      <c r="M6" s="69"/>
      <c r="N6" s="70"/>
    </row>
    <row r="7" spans="1:15" ht="34.5" hidden="1" x14ac:dyDescent="0.45">
      <c r="B7" s="66"/>
      <c r="C7" s="66"/>
      <c r="D7" s="71"/>
      <c r="E7" s="66"/>
      <c r="F7" s="66"/>
      <c r="G7" s="66"/>
      <c r="H7" s="66"/>
      <c r="I7" s="66"/>
      <c r="J7" s="67"/>
      <c r="K7" s="66"/>
      <c r="M7" s="69"/>
      <c r="N7" s="70"/>
    </row>
    <row r="8" spans="1:15" ht="34.5" hidden="1" x14ac:dyDescent="0.45">
      <c r="B8" s="66"/>
      <c r="C8" s="66"/>
      <c r="D8" s="66"/>
      <c r="E8" s="66"/>
      <c r="F8" s="66"/>
      <c r="G8" s="66"/>
      <c r="H8" s="66"/>
      <c r="I8" s="66"/>
      <c r="J8" s="65"/>
      <c r="K8" s="66"/>
      <c r="M8" s="69"/>
      <c r="N8" s="70"/>
    </row>
    <row r="9" spans="1:15" x14ac:dyDescent="0.25"/>
    <row r="10" spans="1:15" ht="22.5" x14ac:dyDescent="0.3">
      <c r="B10" s="92"/>
      <c r="C10" s="92"/>
      <c r="D10" s="92"/>
      <c r="E10" s="92"/>
      <c r="F10" s="92"/>
      <c r="G10" s="92"/>
      <c r="H10" s="92"/>
      <c r="I10" s="92"/>
      <c r="J10" s="92"/>
      <c r="K10" s="92"/>
    </row>
    <row r="11" spans="1:15" x14ac:dyDescent="0.25"/>
    <row r="12" spans="1:15" x14ac:dyDescent="0.25"/>
    <row r="13" spans="1:15" x14ac:dyDescent="0.25"/>
    <row r="14" spans="1:15" x14ac:dyDescent="0.25"/>
    <row r="15" spans="1:15" ht="117.75" customHeight="1" x14ac:dyDescent="0.25"/>
    <row r="16" spans="1:15" ht="146.25" customHeight="1" x14ac:dyDescent="0.35">
      <c r="B16" s="90" t="str">
        <f>REPT(CHAR(149),C3)</f>
        <v>•••••</v>
      </c>
      <c r="C16" s="90" t="str">
        <f t="shared" ref="C16:K16" si="1">REPT(CHAR(149),D3)</f>
        <v/>
      </c>
      <c r="D16" s="90" t="str">
        <f t="shared" si="1"/>
        <v/>
      </c>
      <c r="E16" s="90" t="str">
        <f t="shared" si="1"/>
        <v/>
      </c>
      <c r="F16" s="90" t="str">
        <f t="shared" si="1"/>
        <v/>
      </c>
      <c r="G16" s="90" t="str">
        <f t="shared" si="1"/>
        <v/>
      </c>
      <c r="H16" s="90" t="str">
        <f t="shared" si="1"/>
        <v/>
      </c>
      <c r="I16" s="90" t="str">
        <f t="shared" si="1"/>
        <v/>
      </c>
      <c r="J16" s="90" t="str">
        <f t="shared" si="1"/>
        <v/>
      </c>
      <c r="K16" s="90" t="str">
        <f t="shared" si="1"/>
        <v>••••</v>
      </c>
      <c r="M16" s="69"/>
      <c r="N16" s="70"/>
    </row>
    <row r="17" spans="2:12" ht="22.5" x14ac:dyDescent="0.3">
      <c r="B17" s="68">
        <v>1</v>
      </c>
      <c r="C17" s="68">
        <v>2</v>
      </c>
      <c r="D17" s="68">
        <v>3</v>
      </c>
      <c r="E17" s="68">
        <v>4</v>
      </c>
      <c r="F17" s="68">
        <v>5</v>
      </c>
      <c r="G17" s="68">
        <v>6</v>
      </c>
      <c r="H17" s="68">
        <v>7</v>
      </c>
      <c r="I17" s="68">
        <v>8</v>
      </c>
      <c r="J17" s="68">
        <v>9</v>
      </c>
      <c r="K17" s="68">
        <v>10</v>
      </c>
    </row>
    <row r="18" spans="2:12" x14ac:dyDescent="0.25">
      <c r="B18" s="64"/>
      <c r="C18" s="64"/>
      <c r="D18" s="64"/>
      <c r="E18" s="64"/>
      <c r="F18" s="64"/>
      <c r="G18" s="64"/>
      <c r="H18" s="64"/>
      <c r="I18" s="64"/>
      <c r="J18" s="64"/>
      <c r="K18" s="64"/>
    </row>
    <row r="19" spans="2:12" x14ac:dyDescent="0.25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51"/>
    </row>
    <row r="20" spans="2:12" hidden="1" x14ac:dyDescent="0.25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51"/>
    </row>
    <row r="21" spans="2:12" hidden="1" x14ac:dyDescent="0.25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51">
        <f>SUM(B21:K21)</f>
        <v>0</v>
      </c>
    </row>
    <row r="22" spans="2:12" hidden="1" x14ac:dyDescent="0.25"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2:12" hidden="1" x14ac:dyDescent="0.25">
      <c r="B23" s="73"/>
      <c r="C23" s="73"/>
      <c r="D23" s="73"/>
      <c r="E23" s="73"/>
      <c r="F23" s="73"/>
      <c r="G23" s="73"/>
      <c r="H23" s="73"/>
      <c r="I23" s="73"/>
      <c r="J23" s="73"/>
      <c r="K23" s="64"/>
    </row>
    <row r="24" spans="2:12" ht="34.5" hidden="1" x14ac:dyDescent="0.45">
      <c r="B24" s="72"/>
      <c r="C24" s="72"/>
      <c r="D24" s="72"/>
      <c r="E24" s="72"/>
      <c r="F24" s="72"/>
      <c r="G24" s="72"/>
      <c r="H24" s="72"/>
      <c r="I24" s="72"/>
      <c r="J24" s="72"/>
      <c r="K24" s="64"/>
    </row>
    <row r="25" spans="2:12" hidden="1" x14ac:dyDescent="0.25"/>
    <row r="26" spans="2:12" hidden="1" x14ac:dyDescent="0.25"/>
    <row r="27" spans="2:12" hidden="1" x14ac:dyDescent="0.25"/>
    <row r="28" spans="2:12" hidden="1" x14ac:dyDescent="0.25"/>
    <row r="29" spans="2:12" hidden="1" x14ac:dyDescent="0.25"/>
    <row r="30" spans="2:12" hidden="1" x14ac:dyDescent="0.25"/>
    <row r="31" spans="2:12" hidden="1" x14ac:dyDescent="0.25"/>
    <row r="32" spans="2:1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</sheetData>
  <sheetProtection selectLockedCells="1"/>
  <mergeCells count="10">
    <mergeCell ref="J4:K4"/>
    <mergeCell ref="J5:K5"/>
    <mergeCell ref="B4:C4"/>
    <mergeCell ref="D4:E4"/>
    <mergeCell ref="F4:G4"/>
    <mergeCell ref="H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L2" sqref="L2"/>
    </sheetView>
  </sheetViews>
  <sheetFormatPr defaultColWidth="5.5703125" defaultRowHeight="19.5" x14ac:dyDescent="0.25"/>
  <cols>
    <col min="1" max="1" width="5.5703125" style="77"/>
    <col min="2" max="10" width="5.5703125" style="76"/>
    <col min="11" max="14" width="13" style="77" customWidth="1"/>
    <col min="15" max="16384" width="5.5703125" style="77"/>
  </cols>
  <sheetData>
    <row r="1" spans="1:14" ht="20.25" x14ac:dyDescent="0.3">
      <c r="A1" s="80"/>
      <c r="B1" s="81">
        <v>1</v>
      </c>
      <c r="C1" s="81">
        <v>2</v>
      </c>
      <c r="D1" s="81">
        <v>3</v>
      </c>
      <c r="E1" s="81">
        <v>4</v>
      </c>
      <c r="F1" s="81">
        <v>5</v>
      </c>
      <c r="G1" s="81">
        <v>6</v>
      </c>
      <c r="H1" s="81">
        <v>7</v>
      </c>
      <c r="I1" s="81">
        <v>8</v>
      </c>
      <c r="J1" s="81">
        <v>9</v>
      </c>
      <c r="K1" s="82" t="s">
        <v>104</v>
      </c>
      <c r="L1" s="82" t="s">
        <v>103</v>
      </c>
      <c r="M1" s="82" t="s">
        <v>105</v>
      </c>
      <c r="N1" s="82" t="s">
        <v>106</v>
      </c>
    </row>
    <row r="2" spans="1:14" ht="20.25" x14ac:dyDescent="0.25">
      <c r="A2" s="81" t="s">
        <v>97</v>
      </c>
      <c r="B2" s="79">
        <v>6</v>
      </c>
      <c r="C2" s="79">
        <v>5</v>
      </c>
      <c r="D2" s="79">
        <v>5</v>
      </c>
      <c r="E2" s="79">
        <v>4</v>
      </c>
      <c r="F2" s="79">
        <v>5</v>
      </c>
      <c r="G2" s="79">
        <v>5</v>
      </c>
      <c r="H2" s="79">
        <v>6</v>
      </c>
      <c r="I2" s="79">
        <v>5</v>
      </c>
      <c r="J2" s="79">
        <v>4</v>
      </c>
      <c r="K2" s="78">
        <f>MEDIAN(B2:J2)</f>
        <v>5</v>
      </c>
      <c r="L2" s="78">
        <f>SUM(IF(B2&gt;5,B2-5,0),IF(C2&gt;5,C2-5,0),IF(D2&gt;5,D2-5,0),IF(E2&gt;5,E2-5,0),IF(F2&gt;5,F2-5,0),IF(G2&gt;5,G2-5,0),IF(H2&gt;5,H2-5,0),IF(I2&gt;5,I2-5,0),IF(J2&gt;5,J2-5,0))</f>
        <v>2</v>
      </c>
      <c r="M2" s="78">
        <f>AVERAGE(B2:J2)</f>
        <v>5</v>
      </c>
      <c r="N2" s="83">
        <f>_xlfn.STDEV.P(B2:J2)</f>
        <v>0.66666666666666663</v>
      </c>
    </row>
    <row r="3" spans="1:14" ht="20.25" x14ac:dyDescent="0.25">
      <c r="A3" s="81" t="s">
        <v>98</v>
      </c>
      <c r="B3" s="79">
        <v>1</v>
      </c>
      <c r="C3" s="79">
        <v>10</v>
      </c>
      <c r="D3" s="79">
        <v>10</v>
      </c>
      <c r="E3" s="79">
        <v>1</v>
      </c>
      <c r="F3" s="79">
        <v>1</v>
      </c>
      <c r="G3" s="79">
        <v>10</v>
      </c>
      <c r="H3" s="79">
        <v>1</v>
      </c>
      <c r="I3" s="79">
        <v>10</v>
      </c>
      <c r="J3" s="79">
        <v>1</v>
      </c>
      <c r="K3" s="78">
        <f t="shared" ref="K3:K7" si="0">MEDIAN(B3:J3)</f>
        <v>1</v>
      </c>
      <c r="L3" s="78">
        <f t="shared" ref="L3:L7" si="1">SUM(IF(B3&gt;5,B3-5,0),IF(C3&gt;5,C3-5,0),IF(D3&gt;5,D3-5,0),IF(E3&gt;5,E3-5,0),IF(F3&gt;5,F3-5,0),IF(G3&gt;5,G3-5,0),IF(H3&gt;5,H3-5,0),IF(I3&gt;5,I3-5,0),IF(J3&gt;5,J3-5,0))</f>
        <v>20</v>
      </c>
      <c r="M3" s="78">
        <f>AVERAGE(B3:J3)</f>
        <v>5</v>
      </c>
      <c r="N3" s="83">
        <f t="shared" ref="N3:N7" si="2">_xlfn.STDEV.P(B3:J3)</f>
        <v>4.4721359549995796</v>
      </c>
    </row>
    <row r="4" spans="1:14" ht="20.25" x14ac:dyDescent="0.25">
      <c r="A4" s="81" t="s">
        <v>99</v>
      </c>
      <c r="B4" s="79">
        <v>2</v>
      </c>
      <c r="C4" s="79">
        <v>4</v>
      </c>
      <c r="D4" s="79">
        <v>8</v>
      </c>
      <c r="E4" s="79">
        <v>3</v>
      </c>
      <c r="F4" s="79">
        <v>4</v>
      </c>
      <c r="G4" s="79">
        <v>6</v>
      </c>
      <c r="H4" s="79">
        <v>6</v>
      </c>
      <c r="I4" s="79">
        <v>7</v>
      </c>
      <c r="J4" s="79">
        <v>5</v>
      </c>
      <c r="K4" s="78">
        <f t="shared" si="0"/>
        <v>5</v>
      </c>
      <c r="L4" s="78">
        <f t="shared" si="1"/>
        <v>7</v>
      </c>
      <c r="M4" s="78">
        <f t="shared" ref="M4:M7" si="3">AVERAGE(B4:J4)</f>
        <v>5</v>
      </c>
      <c r="N4" s="83">
        <f t="shared" si="2"/>
        <v>1.8257418583505538</v>
      </c>
    </row>
    <row r="5" spans="1:14" ht="20.25" x14ac:dyDescent="0.25">
      <c r="A5" s="81" t="s">
        <v>100</v>
      </c>
      <c r="B5" s="79">
        <v>4</v>
      </c>
      <c r="C5" s="79">
        <v>4</v>
      </c>
      <c r="D5" s="79">
        <v>7</v>
      </c>
      <c r="E5" s="79">
        <v>4</v>
      </c>
      <c r="F5" s="79">
        <v>4</v>
      </c>
      <c r="G5" s="79">
        <v>5</v>
      </c>
      <c r="H5" s="79">
        <v>6</v>
      </c>
      <c r="I5" s="79">
        <v>7</v>
      </c>
      <c r="J5" s="79">
        <v>4</v>
      </c>
      <c r="K5" s="78">
        <f t="shared" si="0"/>
        <v>4</v>
      </c>
      <c r="L5" s="78">
        <f t="shared" si="1"/>
        <v>5</v>
      </c>
      <c r="M5" s="78">
        <f t="shared" si="3"/>
        <v>5</v>
      </c>
      <c r="N5" s="83">
        <f t="shared" si="2"/>
        <v>1.247219128924647</v>
      </c>
    </row>
    <row r="6" spans="1:14" ht="20.25" x14ac:dyDescent="0.25">
      <c r="A6" s="81" t="s">
        <v>101</v>
      </c>
      <c r="B6" s="79">
        <v>1</v>
      </c>
      <c r="C6" s="79">
        <v>4</v>
      </c>
      <c r="D6" s="79">
        <v>8</v>
      </c>
      <c r="E6" s="79">
        <v>4</v>
      </c>
      <c r="F6" s="79">
        <v>4</v>
      </c>
      <c r="G6" s="79">
        <v>6</v>
      </c>
      <c r="H6" s="79">
        <v>6</v>
      </c>
      <c r="I6" s="79">
        <v>8</v>
      </c>
      <c r="J6" s="79">
        <v>4</v>
      </c>
      <c r="K6" s="78">
        <f t="shared" si="0"/>
        <v>4</v>
      </c>
      <c r="L6" s="78">
        <f t="shared" si="1"/>
        <v>8</v>
      </c>
      <c r="M6" s="78">
        <f t="shared" si="3"/>
        <v>5</v>
      </c>
      <c r="N6" s="83">
        <f t="shared" si="2"/>
        <v>2.1081851067789197</v>
      </c>
    </row>
    <row r="7" spans="1:14" ht="20.25" x14ac:dyDescent="0.25">
      <c r="A7" s="81" t="s">
        <v>102</v>
      </c>
      <c r="B7" s="79">
        <v>8</v>
      </c>
      <c r="C7" s="79">
        <v>1</v>
      </c>
      <c r="D7" s="79">
        <v>7</v>
      </c>
      <c r="E7" s="79">
        <v>7</v>
      </c>
      <c r="F7" s="79">
        <v>4</v>
      </c>
      <c r="G7" s="79">
        <v>1</v>
      </c>
      <c r="H7" s="79">
        <v>3</v>
      </c>
      <c r="I7" s="79">
        <v>7</v>
      </c>
      <c r="J7" s="79">
        <v>7</v>
      </c>
      <c r="K7" s="78">
        <f t="shared" si="0"/>
        <v>7</v>
      </c>
      <c r="L7" s="78">
        <f t="shared" si="1"/>
        <v>11</v>
      </c>
      <c r="M7" s="78">
        <f t="shared" si="3"/>
        <v>5</v>
      </c>
      <c r="N7" s="83">
        <f t="shared" si="2"/>
        <v>2.6246692913372702</v>
      </c>
    </row>
    <row r="11" spans="1:14" x14ac:dyDescent="0.25">
      <c r="K11" s="76"/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202"/>
  <sheetViews>
    <sheetView showGridLines="0" workbookViewId="0">
      <selection activeCell="Q11" sqref="Q11"/>
    </sheetView>
  </sheetViews>
  <sheetFormatPr defaultRowHeight="13.5" x14ac:dyDescent="0.25"/>
  <cols>
    <col min="1" max="1" width="11.42578125" style="1" customWidth="1"/>
    <col min="2" max="10" width="6.5703125" style="1" customWidth="1"/>
    <col min="11" max="17" width="5.5703125" style="1" customWidth="1"/>
    <col min="18" max="36" width="6.7109375" style="1" customWidth="1"/>
    <col min="37" max="16384" width="9.140625" style="1"/>
  </cols>
  <sheetData>
    <row r="1" spans="1:36" ht="18" thickBot="1" x14ac:dyDescent="0.3">
      <c r="A1" s="33" t="s">
        <v>95</v>
      </c>
      <c r="B1" s="34">
        <f ca="1">RANDBETWEEN(1,200)</f>
        <v>19</v>
      </c>
      <c r="C1" s="34">
        <f t="shared" ref="C1:AE1" ca="1" si="0">RANDBETWEEN(1,200)</f>
        <v>72</v>
      </c>
      <c r="D1" s="34">
        <f t="shared" ca="1" si="0"/>
        <v>55</v>
      </c>
      <c r="E1" s="34">
        <f t="shared" ca="1" si="0"/>
        <v>12</v>
      </c>
      <c r="F1" s="34">
        <f t="shared" ca="1" si="0"/>
        <v>182</v>
      </c>
      <c r="G1" s="34">
        <f t="shared" ca="1" si="0"/>
        <v>13</v>
      </c>
      <c r="H1" s="34">
        <f t="shared" ca="1" si="0"/>
        <v>54</v>
      </c>
      <c r="I1" s="34">
        <f t="shared" ca="1" si="0"/>
        <v>66</v>
      </c>
      <c r="J1" s="34">
        <f t="shared" ca="1" si="0"/>
        <v>140</v>
      </c>
      <c r="K1" s="34">
        <f t="shared" ca="1" si="0"/>
        <v>26</v>
      </c>
      <c r="L1" s="34">
        <f t="shared" ca="1" si="0"/>
        <v>13</v>
      </c>
      <c r="M1" s="34">
        <f t="shared" ca="1" si="0"/>
        <v>16</v>
      </c>
      <c r="N1" s="34">
        <f t="shared" ca="1" si="0"/>
        <v>174</v>
      </c>
      <c r="O1" s="34">
        <f t="shared" ca="1" si="0"/>
        <v>133</v>
      </c>
      <c r="P1" s="34">
        <f t="shared" ca="1" si="0"/>
        <v>198</v>
      </c>
      <c r="Q1" s="34">
        <f t="shared" ca="1" si="0"/>
        <v>31</v>
      </c>
      <c r="R1" s="34">
        <f t="shared" ca="1" si="0"/>
        <v>77</v>
      </c>
      <c r="S1" s="34">
        <f t="shared" ca="1" si="0"/>
        <v>34</v>
      </c>
      <c r="T1" s="34">
        <f t="shared" ca="1" si="0"/>
        <v>166</v>
      </c>
      <c r="U1" s="34">
        <f t="shared" ca="1" si="0"/>
        <v>158</v>
      </c>
      <c r="V1" s="34">
        <f t="shared" ca="1" si="0"/>
        <v>169</v>
      </c>
      <c r="W1" s="34">
        <f t="shared" ca="1" si="0"/>
        <v>55</v>
      </c>
      <c r="X1" s="34">
        <f t="shared" ca="1" si="0"/>
        <v>126</v>
      </c>
      <c r="Y1" s="34">
        <f t="shared" ca="1" si="0"/>
        <v>33</v>
      </c>
      <c r="Z1" s="34">
        <f t="shared" ca="1" si="0"/>
        <v>22</v>
      </c>
      <c r="AA1" s="34">
        <f t="shared" ca="1" si="0"/>
        <v>4</v>
      </c>
      <c r="AB1" s="34">
        <f t="shared" ca="1" si="0"/>
        <v>190</v>
      </c>
      <c r="AC1" s="34">
        <f t="shared" ca="1" si="0"/>
        <v>40</v>
      </c>
      <c r="AD1" s="34">
        <f t="shared" ca="1" si="0"/>
        <v>55</v>
      </c>
      <c r="AE1" s="34">
        <f t="shared" ca="1" si="0"/>
        <v>171</v>
      </c>
      <c r="AF1" s="34"/>
      <c r="AG1" s="34"/>
      <c r="AH1" s="34"/>
      <c r="AI1" s="34"/>
      <c r="AJ1" s="35"/>
    </row>
    <row r="2" spans="1:36" s="2" customFormat="1" ht="30" customHeight="1" thickBot="1" x14ac:dyDescent="0.25">
      <c r="A2" s="8" t="s">
        <v>85</v>
      </c>
      <c r="B2" s="36">
        <f ca="1">IF(B1&lt;&gt;"",VLOOKUP(B1,'12_Questions'!$B$2:$O$201,9),"")</f>
        <v>6</v>
      </c>
      <c r="C2" s="36">
        <f ca="1">IF(C1&lt;&gt;"",VLOOKUP(C1,'12_Questions'!$B$2:$O$201,9),"")</f>
        <v>5</v>
      </c>
      <c r="D2" s="36">
        <f ca="1">IF(D1&lt;&gt;"",VLOOKUP(D1,'12_Questions'!$B$2:$O$201,9),"")</f>
        <v>5</v>
      </c>
      <c r="E2" s="36">
        <f ca="1">IF(E1&lt;&gt;"",VLOOKUP(E1,'12_Questions'!$B$2:$O$201,9),"")</f>
        <v>4</v>
      </c>
      <c r="F2" s="36">
        <f ca="1">IF(F1&lt;&gt;"",VLOOKUP(F1,'12_Questions'!$B$2:$O$201,9),"")</f>
        <v>2</v>
      </c>
      <c r="G2" s="36">
        <f ca="1">IF(G1&lt;&gt;"",VLOOKUP(G1,'12_Questions'!$B$2:$O$201,9),"")</f>
        <v>4</v>
      </c>
      <c r="H2" s="36">
        <f ca="1">IF(H1&lt;&gt;"",VLOOKUP(H1,'12_Questions'!$B$2:$O$201,9),"")</f>
        <v>8</v>
      </c>
      <c r="I2" s="36">
        <f ca="1">IF(I1&lt;&gt;"",VLOOKUP(I1,'12_Questions'!$B$2:$O$201,9),"")</f>
        <v>6</v>
      </c>
      <c r="J2" s="36">
        <f ca="1">IF(J1&lt;&gt;"",VLOOKUP(J1,'12_Questions'!$B$2:$O$201,9),"")</f>
        <v>5</v>
      </c>
      <c r="K2" s="36">
        <f ca="1">IF(K1&lt;&gt;"",VLOOKUP(K1,'12_Questions'!$B$2:$O$201,9),"")</f>
        <v>1</v>
      </c>
      <c r="L2" s="36">
        <f ca="1">IF(L1&lt;&gt;"",VLOOKUP(L1,'12_Questions'!$B$2:$O$201,9),"")</f>
        <v>4</v>
      </c>
      <c r="M2" s="36">
        <f ca="1">IF(M1&lt;&gt;"",VLOOKUP(M1,'12_Questions'!$B$2:$O$201,9),"")</f>
        <v>5</v>
      </c>
      <c r="N2" s="36">
        <f ca="1">IF(N1&lt;&gt;"",VLOOKUP(N1,'12_Questions'!$B$2:$O$201,9),"")</f>
        <v>3</v>
      </c>
      <c r="O2" s="36">
        <f ca="1">IF(O1&lt;&gt;"",VLOOKUP(O1,'12_Questions'!$B$2:$O$201,9),"")</f>
        <v>4</v>
      </c>
      <c r="P2" s="36">
        <f ca="1">IF(P1&lt;&gt;"",VLOOKUP(P1,'12_Questions'!$B$2:$O$201,9),"")</f>
        <v>4</v>
      </c>
      <c r="Q2" s="36">
        <f ca="1">IF(Q1&lt;&gt;"",VLOOKUP(Q1,'12_Questions'!$B$2:$O$201,9),"")</f>
        <v>6</v>
      </c>
      <c r="R2" s="37">
        <f ca="1">IF(R1&lt;&gt;"",VLOOKUP(R1,'12_Questions'!$B$2:$O$201,9),"")</f>
        <v>4</v>
      </c>
      <c r="S2" s="37">
        <f ca="1">IF(S1&lt;&gt;"",VLOOKUP(S1,'12_Questions'!$B$2:$O$201,9),"")</f>
        <v>1</v>
      </c>
      <c r="T2" s="37">
        <f ca="1">IF(T1&lt;&gt;"",VLOOKUP(T1,'12_Questions'!$B$2:$O$201,9),"")</f>
        <v>5</v>
      </c>
      <c r="U2" s="37">
        <f ca="1">IF(U1&lt;&gt;"",VLOOKUP(U1,'12_Questions'!$B$2:$O$201,9),"")</f>
        <v>5</v>
      </c>
      <c r="V2" s="37">
        <f ca="1">IF(V1&lt;&gt;"",VLOOKUP(V1,'12_Questions'!$B$2:$O$201,9),"")</f>
        <v>5</v>
      </c>
      <c r="W2" s="37">
        <f ca="1">IF(W1&lt;&gt;"",VLOOKUP(W1,'12_Questions'!$B$2:$O$201,9),"")</f>
        <v>5</v>
      </c>
      <c r="X2" s="37">
        <f ca="1">IF(X1&lt;&gt;"",VLOOKUP(X1,'12_Questions'!$B$2:$O$201,9),"")</f>
        <v>4</v>
      </c>
      <c r="Y2" s="37">
        <f ca="1">IF(Y1&lt;&gt;"",VLOOKUP(Y1,'12_Questions'!$B$2:$O$201,9),"")</f>
        <v>4</v>
      </c>
      <c r="Z2" s="37">
        <f ca="1">IF(Z1&lt;&gt;"",VLOOKUP(Z1,'12_Questions'!$B$2:$O$201,9),"")</f>
        <v>6</v>
      </c>
      <c r="AA2" s="37">
        <f ca="1">IF(AA1&lt;&gt;"",VLOOKUP(AA1,'12_Questions'!$B$2:$O$201,9),"")</f>
        <v>5</v>
      </c>
      <c r="AB2" s="37">
        <f ca="1">IF(AB1&lt;&gt;"",VLOOKUP(AB1,'12_Questions'!$B$2:$O$201,9),"")</f>
        <v>5</v>
      </c>
      <c r="AC2" s="37">
        <f ca="1">IF(AC1&lt;&gt;"",VLOOKUP(AC1,'12_Questions'!$B$2:$O$201,9),"")</f>
        <v>4</v>
      </c>
      <c r="AD2" s="37">
        <f ca="1">IF(AD1&lt;&gt;"",VLOOKUP(AD1,'12_Questions'!$B$2:$O$201,9),"")</f>
        <v>5</v>
      </c>
      <c r="AE2" s="37">
        <f ca="1">IF(AE1&lt;&gt;"",VLOOKUP(AE1,'12_Questions'!$B$2:$O$201,9),"")</f>
        <v>5</v>
      </c>
      <c r="AF2" s="37"/>
      <c r="AG2" s="37"/>
      <c r="AH2" s="37"/>
      <c r="AI2" s="37"/>
      <c r="AJ2" s="37"/>
    </row>
    <row r="3" spans="1:36" s="2" customFormat="1" ht="15" customHeight="1" thickBot="1" x14ac:dyDescent="0.25">
      <c r="A3" s="11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6" ht="30" customHeight="1" thickBot="1" x14ac:dyDescent="0.3">
      <c r="A4" s="9" t="s">
        <v>86</v>
      </c>
      <c r="B4" s="29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1">
        <v>9</v>
      </c>
    </row>
    <row r="5" spans="1:36" ht="30" customHeight="1" thickBot="1" x14ac:dyDescent="0.3">
      <c r="A5" s="8" t="s">
        <v>87</v>
      </c>
      <c r="B5" s="32">
        <f ca="1">COUNTIF($B$2:$AE$2,B4)</f>
        <v>2</v>
      </c>
      <c r="C5" s="32">
        <f t="shared" ref="C5:J5" ca="1" si="1">COUNTIF($B$2:$AE$2,C4)</f>
        <v>1</v>
      </c>
      <c r="D5" s="32">
        <f t="shared" ca="1" si="1"/>
        <v>1</v>
      </c>
      <c r="E5" s="32">
        <f t="shared" ca="1" si="1"/>
        <v>9</v>
      </c>
      <c r="F5" s="32">
        <f t="shared" ca="1" si="1"/>
        <v>12</v>
      </c>
      <c r="G5" s="32">
        <f t="shared" ca="1" si="1"/>
        <v>4</v>
      </c>
      <c r="H5" s="32">
        <f t="shared" ca="1" si="1"/>
        <v>0</v>
      </c>
      <c r="I5" s="32">
        <f t="shared" ca="1" si="1"/>
        <v>1</v>
      </c>
      <c r="J5" s="32">
        <f t="shared" ca="1" si="1"/>
        <v>0</v>
      </c>
    </row>
    <row r="6" spans="1:36" ht="13.5" customHeight="1" x14ac:dyDescent="0.25">
      <c r="A6" s="3"/>
    </row>
    <row r="7" spans="1:36" ht="211.5" customHeight="1" thickBot="1" x14ac:dyDescent="0.3">
      <c r="A7" s="3"/>
      <c r="B7" s="74" t="str">
        <f t="shared" ref="B7:G7" ca="1" si="2">REPT(CHAR(149),B5)</f>
        <v>••</v>
      </c>
      <c r="C7" s="74" t="str">
        <f t="shared" ca="1" si="2"/>
        <v>•</v>
      </c>
      <c r="D7" s="74" t="str">
        <f t="shared" ca="1" si="2"/>
        <v>•</v>
      </c>
      <c r="E7" s="74" t="str">
        <f t="shared" ca="1" si="2"/>
        <v>•••••••••</v>
      </c>
      <c r="F7" s="74" t="str">
        <f t="shared" ca="1" si="2"/>
        <v>••••••••••••</v>
      </c>
      <c r="G7" s="74" t="str">
        <f t="shared" ca="1" si="2"/>
        <v>••••</v>
      </c>
      <c r="H7" s="74" t="str">
        <f t="shared" ref="H7:J7" ca="1" si="3">REPT(CHAR(149),H5)</f>
        <v/>
      </c>
      <c r="I7" s="74" t="str">
        <f t="shared" ca="1" si="3"/>
        <v>•</v>
      </c>
      <c r="J7" s="74" t="str">
        <f t="shared" ca="1" si="3"/>
        <v/>
      </c>
    </row>
    <row r="8" spans="1:36" ht="16.5" customHeight="1" x14ac:dyDescent="0.25">
      <c r="A8" s="3"/>
      <c r="B8" s="75">
        <v>1</v>
      </c>
      <c r="C8" s="75">
        <v>2</v>
      </c>
      <c r="D8" s="75">
        <v>3</v>
      </c>
      <c r="E8" s="75">
        <v>4</v>
      </c>
      <c r="F8" s="75">
        <v>5</v>
      </c>
      <c r="G8" s="75">
        <v>6</v>
      </c>
      <c r="H8" s="75">
        <v>7</v>
      </c>
      <c r="I8" s="75">
        <v>8</v>
      </c>
      <c r="J8" s="75">
        <v>9</v>
      </c>
    </row>
    <row r="9" spans="1:36" ht="16.5" customHeight="1" x14ac:dyDescent="0.25">
      <c r="A9" s="3"/>
      <c r="B9" s="111" t="s">
        <v>94</v>
      </c>
      <c r="C9" s="111"/>
      <c r="D9" s="111"/>
      <c r="E9" s="111"/>
      <c r="F9" s="111"/>
      <c r="G9" s="111"/>
      <c r="H9" s="111"/>
      <c r="I9" s="111"/>
      <c r="J9" s="111"/>
    </row>
    <row r="10" spans="1:36" x14ac:dyDescent="0.25">
      <c r="A10" s="3"/>
    </row>
    <row r="11" spans="1:36" x14ac:dyDescent="0.25">
      <c r="A11" s="3"/>
    </row>
    <row r="12" spans="1:36" x14ac:dyDescent="0.25">
      <c r="A12" s="3"/>
    </row>
    <row r="13" spans="1:36" x14ac:dyDescent="0.25">
      <c r="A13" s="3"/>
    </row>
    <row r="14" spans="1:36" x14ac:dyDescent="0.25">
      <c r="A14" s="3"/>
    </row>
    <row r="15" spans="1:36" ht="16.5" x14ac:dyDescent="0.25">
      <c r="A15" s="3"/>
      <c r="L15" s="12"/>
      <c r="M15" s="28"/>
    </row>
    <row r="16" spans="1:36" ht="16.5" x14ac:dyDescent="0.25">
      <c r="A16" s="3"/>
      <c r="L16" s="12"/>
      <c r="M16" s="28"/>
    </row>
    <row r="17" spans="1:19" ht="16.5" x14ac:dyDescent="0.25">
      <c r="A17" s="3"/>
      <c r="L17" s="12"/>
      <c r="M17" s="28"/>
    </row>
    <row r="18" spans="1:19" ht="16.5" x14ac:dyDescent="0.25">
      <c r="A18" s="3"/>
      <c r="L18" s="12"/>
      <c r="M18" s="28"/>
    </row>
    <row r="19" spans="1:19" ht="16.5" x14ac:dyDescent="0.25">
      <c r="A19" s="3"/>
      <c r="L19" s="12"/>
      <c r="M19" s="28"/>
      <c r="S19" s="12"/>
    </row>
    <row r="20" spans="1:19" ht="16.5" x14ac:dyDescent="0.25">
      <c r="A20" s="3"/>
      <c r="L20" s="12"/>
      <c r="M20" s="28"/>
    </row>
    <row r="21" spans="1:19" ht="16.5" x14ac:dyDescent="0.25">
      <c r="A21" s="3"/>
      <c r="L21" s="12"/>
      <c r="M21" s="28"/>
    </row>
    <row r="22" spans="1:19" ht="16.5" x14ac:dyDescent="0.25">
      <c r="A22" s="3"/>
      <c r="L22" s="12"/>
      <c r="M22" s="28"/>
    </row>
    <row r="23" spans="1:19" ht="16.5" x14ac:dyDescent="0.25">
      <c r="A23" s="3"/>
      <c r="L23" s="12"/>
      <c r="M23" s="28"/>
    </row>
    <row r="24" spans="1:19" ht="16.5" x14ac:dyDescent="0.25">
      <c r="A24" s="3"/>
      <c r="L24" s="12"/>
      <c r="M24" s="28"/>
    </row>
    <row r="25" spans="1:19" ht="16.5" x14ac:dyDescent="0.25">
      <c r="A25" s="3"/>
      <c r="L25" s="12"/>
      <c r="M25" s="28"/>
    </row>
    <row r="26" spans="1:19" ht="16.5" x14ac:dyDescent="0.25">
      <c r="A26" s="3"/>
      <c r="L26" s="12"/>
      <c r="M26" s="28"/>
    </row>
    <row r="27" spans="1:19" ht="16.5" x14ac:dyDescent="0.25">
      <c r="A27" s="3"/>
      <c r="L27" s="12"/>
      <c r="M27" s="28"/>
    </row>
    <row r="28" spans="1:19" ht="16.5" x14ac:dyDescent="0.25">
      <c r="A28" s="3"/>
      <c r="L28" s="12"/>
      <c r="M28" s="28"/>
    </row>
    <row r="29" spans="1:19" ht="16.5" x14ac:dyDescent="0.25">
      <c r="A29" s="3"/>
      <c r="L29" s="12"/>
      <c r="M29" s="28"/>
    </row>
    <row r="30" spans="1:19" ht="16.5" x14ac:dyDescent="0.25">
      <c r="A30" s="3"/>
      <c r="L30" s="12"/>
      <c r="M30" s="28"/>
    </row>
    <row r="31" spans="1:19" ht="16.5" x14ac:dyDescent="0.25">
      <c r="A31" s="3"/>
      <c r="L31" s="12"/>
      <c r="M31" s="28"/>
    </row>
    <row r="32" spans="1:19" x14ac:dyDescent="0.25">
      <c r="A32" s="3"/>
      <c r="L32" s="12"/>
      <c r="M32" s="12"/>
    </row>
    <row r="33" spans="1:13" x14ac:dyDescent="0.25">
      <c r="A33" s="3"/>
      <c r="L33" s="12"/>
      <c r="M33" s="12"/>
    </row>
    <row r="34" spans="1:13" x14ac:dyDescent="0.25">
      <c r="A34" s="3"/>
      <c r="L34" s="12"/>
      <c r="M34" s="12"/>
    </row>
    <row r="35" spans="1:13" x14ac:dyDescent="0.25">
      <c r="A35" s="3"/>
      <c r="L35" s="12"/>
      <c r="M35" s="12"/>
    </row>
    <row r="36" spans="1:13" x14ac:dyDescent="0.25">
      <c r="A36" s="3"/>
      <c r="L36" s="12"/>
      <c r="M36" s="12"/>
    </row>
    <row r="37" spans="1:13" x14ac:dyDescent="0.25">
      <c r="A37" s="3"/>
    </row>
    <row r="38" spans="1:13" x14ac:dyDescent="0.25">
      <c r="A38" s="3"/>
    </row>
    <row r="39" spans="1:13" x14ac:dyDescent="0.25">
      <c r="A39" s="3"/>
    </row>
    <row r="40" spans="1:13" x14ac:dyDescent="0.25">
      <c r="A40" s="3"/>
    </row>
    <row r="41" spans="1:13" x14ac:dyDescent="0.25">
      <c r="A41" s="3"/>
    </row>
    <row r="42" spans="1:13" x14ac:dyDescent="0.25">
      <c r="A42" s="3"/>
    </row>
    <row r="43" spans="1:13" x14ac:dyDescent="0.25">
      <c r="A43" s="3"/>
    </row>
    <row r="44" spans="1:13" x14ac:dyDescent="0.25">
      <c r="A44" s="3"/>
    </row>
    <row r="45" spans="1:13" x14ac:dyDescent="0.25">
      <c r="A45" s="3"/>
    </row>
    <row r="46" spans="1:13" x14ac:dyDescent="0.25">
      <c r="A46" s="3"/>
    </row>
    <row r="47" spans="1:13" x14ac:dyDescent="0.25">
      <c r="A47" s="3"/>
    </row>
    <row r="48" spans="1:13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</sheetData>
  <sortState ref="M15:M31">
    <sortCondition ref="M15:M31"/>
  </sortState>
  <mergeCells count="1">
    <mergeCell ref="B9:J9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1"/>
  <sheetViews>
    <sheetView workbookViewId="0">
      <selection activeCell="H15" sqref="H15"/>
    </sheetView>
  </sheetViews>
  <sheetFormatPr defaultRowHeight="13.5" x14ac:dyDescent="0.25"/>
  <cols>
    <col min="1" max="6" width="9.140625" style="1"/>
    <col min="7" max="7" width="49.7109375" style="1" customWidth="1"/>
    <col min="8" max="8" width="8.140625" style="1" customWidth="1"/>
    <col min="9" max="9" width="47.28515625" style="1" customWidth="1"/>
    <col min="10" max="16384" width="9.140625" style="1"/>
  </cols>
  <sheetData>
    <row r="1" spans="1:9" x14ac:dyDescent="0.25">
      <c r="A1" s="114" t="s">
        <v>96</v>
      </c>
      <c r="B1" s="115"/>
      <c r="C1" s="112" t="s">
        <v>5</v>
      </c>
      <c r="D1" s="113"/>
      <c r="E1" s="45" t="s">
        <v>88</v>
      </c>
      <c r="F1" s="5">
        <f>MAX(C2:C31)</f>
        <v>0</v>
      </c>
      <c r="G1" s="12"/>
    </row>
    <row r="2" spans="1:9" ht="18.75" thickBot="1" x14ac:dyDescent="0.3">
      <c r="A2" s="47"/>
      <c r="B2" s="48"/>
      <c r="C2" s="49" t="str">
        <f>IF(A2&lt;&gt;"",VLOOKUP(A2,'12_Questions'!$B$2:$O$201,6),"")</f>
        <v/>
      </c>
      <c r="D2" s="50"/>
      <c r="E2" s="46" t="s">
        <v>89</v>
      </c>
      <c r="F2" s="7">
        <f>MIN(C2:C31)</f>
        <v>0</v>
      </c>
      <c r="G2" s="12"/>
    </row>
    <row r="3" spans="1:9" ht="18" x14ac:dyDescent="0.25">
      <c r="A3" s="47"/>
      <c r="B3" s="48"/>
      <c r="C3" s="49" t="str">
        <f>IF(A3&lt;&gt;"",VLOOKUP(A3,'12_Questions'!$B$2:$O$201,6),"")</f>
        <v/>
      </c>
      <c r="D3" s="50"/>
    </row>
    <row r="4" spans="1:9" ht="28.5" x14ac:dyDescent="0.25">
      <c r="A4" s="47"/>
      <c r="B4" s="48"/>
      <c r="C4" s="49" t="str">
        <f>IF(A4&lt;&gt;"",VLOOKUP(A4,'12_Questions'!$B$2:$O$201,6),"")</f>
        <v/>
      </c>
      <c r="D4" s="50" t="str">
        <f>IF(B4&lt;&gt;"",VLOOKUP(B4,'12_Questions'!$B$2:$O$201,6),"")</f>
        <v/>
      </c>
      <c r="G4" s="84" t="str">
        <f>REPT(" 9 ",COUNTIF($C$2:$C$31,H4*10+9))&amp;REPT(" 8 ",COUNTIF($C$2:$C$31,H4*10+8))&amp;REPT(" 7 ",COUNTIF($C$2:$C$31,H4*10+7))&amp;REPT(" 6 ",COUNTIF($C$2:$C$31,H4*10+6))&amp;REPT(" 5 ",COUNTIF($C$2:$C$31,H4*10+5))&amp;REPT(" 4 ",COUNTIF($C$2:$C$31,H4*10+4))&amp;REPT(" 3 ",COUNTIF($C$2:$C$31,H4*10+3))&amp;REPT(" 2 ",COUNTIF($C$2:$C$31,H4*10+2))&amp;REPT(" 1 ",COUNTIF($C$2:$C$31,H4*10+1))&amp;REPT(" 0 ",COUNTIF($C$2:$C$31,H4*10+0))</f>
        <v/>
      </c>
      <c r="H4" s="85">
        <f>FLOOR(F2,10)/10</f>
        <v>0</v>
      </c>
      <c r="I4" s="86" t="str">
        <f t="shared" ref="I4:I9" si="0">REPT(" 0 ",COUNTIF($C$2:$C$31,H4*10+0))&amp;REPT(" 1 ",COUNTIF($C$2:$C$31,H4*10+1))&amp;REPT(" 2 ",COUNTIF($C$2:$C$31,H4*10+2))&amp;REPT(" 3 ",COUNTIF($C$2:$C$31,H4*10+3))&amp;REPT(" 4 ",COUNTIF($C$2:$C$31,H4*10+4))&amp;REPT(" 5 ",COUNTIF($C$2:$C$31,H4*10+5))&amp;REPT(" 6 ",COUNTIF($C$2:$C$31,H4*10+6))&amp;REPT(" 7 ",COUNTIF($C$2:$C$31,H4*10+7))&amp;REPT(" 8 ",COUNTIF($C$2:$C$31,H4*10+8))&amp;REPT(" 9 ",COUNTIF($C$2:$C$31,H4*10+9))</f>
        <v/>
      </c>
    </row>
    <row r="5" spans="1:9" ht="28.5" x14ac:dyDescent="0.25">
      <c r="A5" s="47"/>
      <c r="B5" s="48"/>
      <c r="C5" s="49" t="str">
        <f>IF(A5&lt;&gt;"",VLOOKUP(A5,'12_Questions'!$B$2:$O$201,6),"")</f>
        <v/>
      </c>
      <c r="D5" s="50" t="str">
        <f>IF(B5&lt;&gt;"",VLOOKUP(B5,'12_Questions'!$B$2:$O$201,6),"")</f>
        <v/>
      </c>
      <c r="G5" s="84" t="str">
        <f t="shared" ref="G5:G9" si="1">REPT(" 9 ",COUNTIF($C$2:$C$31,H5*10+9))&amp;REPT(" 8 ",COUNTIF($C$2:$C$31,H5*10+8))&amp;REPT(" 7 ",COUNTIF($C$2:$C$31,H5*10+7))&amp;REPT(" 6 ",COUNTIF($C$2:$C$31,H5*10+6))&amp;REPT(" 5 ",COUNTIF($C$2:$C$31,H5*10+5))&amp;REPT(" 4 ",COUNTIF($C$2:$C$31,H5*10+4))&amp;REPT(" 3 ",COUNTIF($C$2:$C$31,H5*10+3))&amp;REPT(" 2 ",COUNTIF($C$2:$C$31,H5*10+2))&amp;REPT(" 1 ",COUNTIF($C$2:$C$31,H5*10+1))&amp;REPT(" 0 ",COUNTIF($C$2:$C$31,H5*10+0))</f>
        <v/>
      </c>
      <c r="H5" s="85">
        <f>H4+1</f>
        <v>1</v>
      </c>
      <c r="I5" s="86" t="str">
        <f t="shared" si="0"/>
        <v/>
      </c>
    </row>
    <row r="6" spans="1:9" ht="28.5" x14ac:dyDescent="0.25">
      <c r="A6" s="47"/>
      <c r="B6" s="48"/>
      <c r="C6" s="49" t="str">
        <f>IF(A6&lt;&gt;"",VLOOKUP(A6,'12_Questions'!$B$2:$O$201,6),"")</f>
        <v/>
      </c>
      <c r="D6" s="50" t="str">
        <f>IF(B6&lt;&gt;"",VLOOKUP(B6,'12_Questions'!$B$2:$O$201,6),"")</f>
        <v/>
      </c>
      <c r="G6" s="84" t="str">
        <f t="shared" si="1"/>
        <v/>
      </c>
      <c r="H6" s="85">
        <f t="shared" ref="H6:H9" si="2">H5+1</f>
        <v>2</v>
      </c>
      <c r="I6" s="86" t="str">
        <f t="shared" si="0"/>
        <v/>
      </c>
    </row>
    <row r="7" spans="1:9" ht="28.5" x14ac:dyDescent="0.25">
      <c r="A7" s="47"/>
      <c r="B7" s="48"/>
      <c r="C7" s="49" t="str">
        <f>IF(A7&lt;&gt;"",VLOOKUP(A7,'12_Questions'!$B$2:$O$201,6),"")</f>
        <v/>
      </c>
      <c r="D7" s="50" t="str">
        <f>IF(B7&lt;&gt;"",VLOOKUP(B7,'12_Questions'!$B$2:$O$201,6),"")</f>
        <v/>
      </c>
      <c r="G7" s="84" t="str">
        <f t="shared" si="1"/>
        <v/>
      </c>
      <c r="H7" s="85">
        <f t="shared" si="2"/>
        <v>3</v>
      </c>
      <c r="I7" s="86" t="str">
        <f t="shared" si="0"/>
        <v/>
      </c>
    </row>
    <row r="8" spans="1:9" ht="28.5" x14ac:dyDescent="0.25">
      <c r="A8" s="47"/>
      <c r="B8" s="48"/>
      <c r="C8" s="49" t="str">
        <f>IF(A8&lt;&gt;"",VLOOKUP(A8,'12_Questions'!$B$2:$O$201,6),"")</f>
        <v/>
      </c>
      <c r="D8" s="50" t="str">
        <f>IF(B8&lt;&gt;"",VLOOKUP(B8,'12_Questions'!$B$2:$O$201,6),"")</f>
        <v/>
      </c>
      <c r="G8" s="84" t="str">
        <f t="shared" si="1"/>
        <v/>
      </c>
      <c r="H8" s="85">
        <f t="shared" si="2"/>
        <v>4</v>
      </c>
      <c r="I8" s="86" t="str">
        <f t="shared" si="0"/>
        <v/>
      </c>
    </row>
    <row r="9" spans="1:9" ht="28.5" x14ac:dyDescent="0.25">
      <c r="A9" s="47"/>
      <c r="B9" s="48"/>
      <c r="C9" s="49" t="str">
        <f>IF(A9&lt;&gt;"",VLOOKUP(A9,'12_Questions'!$B$2:$O$201,6),"")</f>
        <v/>
      </c>
      <c r="D9" s="50" t="str">
        <f>IF(B9&lt;&gt;"",VLOOKUP(B9,'12_Questions'!$B$2:$O$201,6),"")</f>
        <v/>
      </c>
      <c r="G9" s="84" t="str">
        <f t="shared" si="1"/>
        <v/>
      </c>
      <c r="H9" s="85">
        <f t="shared" si="2"/>
        <v>5</v>
      </c>
      <c r="I9" s="86" t="str">
        <f t="shared" si="0"/>
        <v/>
      </c>
    </row>
    <row r="10" spans="1:9" ht="18" x14ac:dyDescent="0.25">
      <c r="A10" s="47"/>
      <c r="B10" s="48"/>
      <c r="C10" s="49" t="str">
        <f>IF(A10&lt;&gt;"",VLOOKUP(A10,'12_Questions'!$B$2:$O$201,6),"")</f>
        <v/>
      </c>
      <c r="D10" s="50" t="str">
        <f>IF(B10&lt;&gt;"",VLOOKUP(B10,'12_Questions'!$B$2:$O$201,6),"")</f>
        <v/>
      </c>
      <c r="H10" s="13"/>
      <c r="I10" s="14"/>
    </row>
    <row r="11" spans="1:9" ht="18" x14ac:dyDescent="0.25">
      <c r="A11" s="47"/>
      <c r="B11" s="48"/>
      <c r="C11" s="49" t="str">
        <f>IF(A11&lt;&gt;"",VLOOKUP(A11,'12_Questions'!$B$2:$O$201,6),"")</f>
        <v/>
      </c>
      <c r="D11" s="50" t="str">
        <f>IF(B11&lt;&gt;"",VLOOKUP(B11,'12_Questions'!$B$2:$O$201,6),"")</f>
        <v/>
      </c>
    </row>
    <row r="12" spans="1:9" ht="18" x14ac:dyDescent="0.25">
      <c r="A12" s="47"/>
      <c r="B12" s="48"/>
      <c r="C12" s="49" t="str">
        <f>IF(A12&lt;&gt;"",VLOOKUP(A12,'12_Questions'!$B$2:$O$201,6),"")</f>
        <v/>
      </c>
      <c r="D12" s="50" t="str">
        <f>IF(B12&lt;&gt;"",VLOOKUP(B12,'12_Questions'!$B$2:$O$201,6),"")</f>
        <v/>
      </c>
    </row>
    <row r="13" spans="1:9" ht="18" x14ac:dyDescent="0.25">
      <c r="A13" s="47"/>
      <c r="B13" s="48"/>
      <c r="C13" s="49" t="str">
        <f>IF(A13&lt;&gt;"",VLOOKUP(A13,'12_Questions'!$B$2:$O$201,6),"")</f>
        <v/>
      </c>
      <c r="D13" s="50" t="str">
        <f>IF(B13&lt;&gt;"",VLOOKUP(B13,'12_Questions'!$B$2:$O$201,6),"")</f>
        <v/>
      </c>
    </row>
    <row r="14" spans="1:9" ht="18" x14ac:dyDescent="0.25">
      <c r="A14" s="47"/>
      <c r="B14" s="48"/>
      <c r="C14" s="49" t="str">
        <f>IF(A14&lt;&gt;"",VLOOKUP(A14,'12_Questions'!$B$2:$O$201,6),"")</f>
        <v/>
      </c>
      <c r="D14" s="50" t="str">
        <f>IF(B14&lt;&gt;"",VLOOKUP(B14,'12_Questions'!$B$2:$O$201,6),"")</f>
        <v/>
      </c>
    </row>
    <row r="15" spans="1:9" ht="18" x14ac:dyDescent="0.25">
      <c r="A15" s="47"/>
      <c r="B15" s="48"/>
      <c r="C15" s="49" t="str">
        <f>IF(A15&lt;&gt;"",VLOOKUP(A15,'12_Questions'!$B$2:$O$201,6),"")</f>
        <v/>
      </c>
      <c r="D15" s="50" t="str">
        <f>IF(B15&lt;&gt;"",VLOOKUP(B15,'12_Questions'!$B$2:$O$201,6),"")</f>
        <v/>
      </c>
    </row>
    <row r="16" spans="1:9" ht="18" x14ac:dyDescent="0.25">
      <c r="A16" s="47"/>
      <c r="B16" s="48"/>
      <c r="C16" s="49" t="str">
        <f>IF(A16&lt;&gt;"",VLOOKUP(A16,'12_Questions'!$B$2:$O$201,6),"")</f>
        <v/>
      </c>
      <c r="D16" s="50" t="str">
        <f>IF(B16&lt;&gt;"",VLOOKUP(B16,'12_Questions'!$B$2:$O$201,6),"")</f>
        <v/>
      </c>
    </row>
    <row r="17" spans="1:4" ht="18" x14ac:dyDescent="0.25">
      <c r="A17" s="47"/>
      <c r="B17" s="48"/>
      <c r="C17" s="49" t="str">
        <f>IF(A17&lt;&gt;"",VLOOKUP(A17,'12_Questions'!$B$2:$O$201,6),"")</f>
        <v/>
      </c>
      <c r="D17" s="50" t="str">
        <f>IF(B17&lt;&gt;"",VLOOKUP(B17,'12_Questions'!$B$2:$O$201,6),"")</f>
        <v/>
      </c>
    </row>
    <row r="18" spans="1:4" ht="18" x14ac:dyDescent="0.25">
      <c r="A18" s="47"/>
      <c r="B18" s="48"/>
      <c r="C18" s="49" t="str">
        <f>IF(A18&lt;&gt;"",VLOOKUP(A18,'12_Questions'!$B$2:$O$201,6),"")</f>
        <v/>
      </c>
      <c r="D18" s="50" t="str">
        <f>IF(B18&lt;&gt;"",VLOOKUP(B18,'12_Questions'!$B$2:$O$201,6),"")</f>
        <v/>
      </c>
    </row>
    <row r="19" spans="1:4" ht="18" x14ac:dyDescent="0.25">
      <c r="A19" s="47"/>
      <c r="B19" s="48"/>
      <c r="C19" s="49" t="str">
        <f>IF(A19&lt;&gt;"",VLOOKUP(A19,'12_Questions'!$B$2:$O$201,6),"")</f>
        <v/>
      </c>
      <c r="D19" s="50" t="str">
        <f>IF(B19&lt;&gt;"",VLOOKUP(B19,'12_Questions'!$B$2:$O$201,6),"")</f>
        <v/>
      </c>
    </row>
    <row r="20" spans="1:4" ht="18" x14ac:dyDescent="0.25">
      <c r="A20" s="47"/>
      <c r="B20" s="48"/>
      <c r="C20" s="49" t="str">
        <f>IF(A20&lt;&gt;"",VLOOKUP(A20,'12_Questions'!$B$2:$O$201,6),"")</f>
        <v/>
      </c>
      <c r="D20" s="50" t="str">
        <f>IF(B20&lt;&gt;"",VLOOKUP(B20,'12_Questions'!$B$2:$O$201,6),"")</f>
        <v/>
      </c>
    </row>
    <row r="21" spans="1:4" ht="18" x14ac:dyDescent="0.25">
      <c r="A21" s="47"/>
      <c r="B21" s="48"/>
      <c r="C21" s="49" t="str">
        <f>IF(A21&lt;&gt;"",VLOOKUP(A21,'12_Questions'!$B$2:$O$201,6),"")</f>
        <v/>
      </c>
      <c r="D21" s="50" t="str">
        <f>IF(B21&lt;&gt;"",VLOOKUP(B21,'12_Questions'!$B$2:$O$201,6),"")</f>
        <v/>
      </c>
    </row>
    <row r="22" spans="1:4" ht="18" x14ac:dyDescent="0.25">
      <c r="A22" s="47"/>
      <c r="B22" s="48"/>
      <c r="C22" s="49" t="str">
        <f>IF(A22&lt;&gt;"",VLOOKUP(A22,'12_Questions'!$B$2:$O$201,6),"")</f>
        <v/>
      </c>
      <c r="D22" s="50" t="str">
        <f>IF(B22&lt;&gt;"",VLOOKUP(B22,'12_Questions'!$B$2:$O$201,6),"")</f>
        <v/>
      </c>
    </row>
    <row r="23" spans="1:4" ht="18" x14ac:dyDescent="0.25">
      <c r="A23" s="47"/>
      <c r="B23" s="48"/>
      <c r="C23" s="49" t="str">
        <f>IF(A23&lt;&gt;"",VLOOKUP(A23,'12_Questions'!$B$2:$O$201,6),"")</f>
        <v/>
      </c>
      <c r="D23" s="50" t="str">
        <f>IF(B23&lt;&gt;"",VLOOKUP(B23,'12_Questions'!$B$2:$O$201,6),"")</f>
        <v/>
      </c>
    </row>
    <row r="24" spans="1:4" ht="18" x14ac:dyDescent="0.25">
      <c r="A24" s="47"/>
      <c r="B24" s="48"/>
      <c r="C24" s="49" t="str">
        <f>IF(A24&lt;&gt;"",VLOOKUP(A24,'12_Questions'!$B$2:$O$201,6),"")</f>
        <v/>
      </c>
      <c r="D24" s="50" t="str">
        <f>IF(B24&lt;&gt;"",VLOOKUP(B24,'12_Questions'!$B$2:$O$201,6),"")</f>
        <v/>
      </c>
    </row>
    <row r="25" spans="1:4" ht="18" x14ac:dyDescent="0.25">
      <c r="A25" s="47"/>
      <c r="B25" s="48"/>
      <c r="C25" s="49" t="str">
        <f>IF(A25&lt;&gt;"",VLOOKUP(A25,'12_Questions'!$B$2:$O$201,6),"")</f>
        <v/>
      </c>
      <c r="D25" s="50" t="str">
        <f>IF(B25&lt;&gt;"",VLOOKUP(B25,'12_Questions'!$B$2:$O$201,6),"")</f>
        <v/>
      </c>
    </row>
    <row r="26" spans="1:4" ht="18" x14ac:dyDescent="0.25">
      <c r="A26" s="47"/>
      <c r="B26" s="48"/>
      <c r="C26" s="49" t="str">
        <f>IF(A26&lt;&gt;"",VLOOKUP(A26,'12_Questions'!$B$2:$O$201,6),"")</f>
        <v/>
      </c>
      <c r="D26" s="50" t="str">
        <f>IF(B26&lt;&gt;"",VLOOKUP(B26,'12_Questions'!$B$2:$O$201,6),"")</f>
        <v/>
      </c>
    </row>
    <row r="27" spans="1:4" ht="18" x14ac:dyDescent="0.25">
      <c r="A27" s="47"/>
      <c r="B27" s="48"/>
      <c r="C27" s="49" t="str">
        <f>IF(A27&lt;&gt;"",VLOOKUP(A27,'12_Questions'!$B$2:$O$201,6),"")</f>
        <v/>
      </c>
      <c r="D27" s="50" t="str">
        <f>IF(B27&lt;&gt;"",VLOOKUP(B27,'12_Questions'!$B$2:$O$201,6),"")</f>
        <v/>
      </c>
    </row>
    <row r="28" spans="1:4" ht="18" x14ac:dyDescent="0.25">
      <c r="A28" s="47"/>
      <c r="B28" s="48"/>
      <c r="C28" s="49" t="str">
        <f>IF(A28&lt;&gt;"",VLOOKUP(A28,'12_Questions'!$B$2:$O$201,6),"")</f>
        <v/>
      </c>
      <c r="D28" s="50" t="str">
        <f>IF(B28&lt;&gt;"",VLOOKUP(B28,'12_Questions'!$B$2:$O$201,6),"")</f>
        <v/>
      </c>
    </row>
    <row r="29" spans="1:4" ht="18" x14ac:dyDescent="0.25">
      <c r="A29" s="47"/>
      <c r="B29" s="48"/>
      <c r="C29" s="49" t="str">
        <f>IF(A29&lt;&gt;"",VLOOKUP(A29,'12_Questions'!$B$2:$O$201,6),"")</f>
        <v/>
      </c>
      <c r="D29" s="50" t="str">
        <f>IF(B29&lt;&gt;"",VLOOKUP(B29,'12_Questions'!$B$2:$O$201,6),"")</f>
        <v/>
      </c>
    </row>
    <row r="30" spans="1:4" ht="18" x14ac:dyDescent="0.25">
      <c r="A30" s="47"/>
      <c r="B30" s="48"/>
      <c r="C30" s="49" t="str">
        <f>IF(A30&lt;&gt;"",VLOOKUP(A30,'12_Questions'!$B$2:$O$201,6),"")</f>
        <v/>
      </c>
      <c r="D30" s="50" t="str">
        <f>IF(B30&lt;&gt;"",VLOOKUP(B30,'12_Questions'!$B$2:$O$201,6),"")</f>
        <v/>
      </c>
    </row>
    <row r="31" spans="1:4" ht="18" x14ac:dyDescent="0.25">
      <c r="A31" s="47"/>
      <c r="B31" s="48"/>
      <c r="C31" s="49" t="str">
        <f>IF(A31&lt;&gt;"",VLOOKUP(A31,'12_Questions'!$B$2:$O$201,6),"")</f>
        <v/>
      </c>
      <c r="D31" s="50" t="str">
        <f>IF(B31&lt;&gt;"",VLOOKUP(B31,'12_Questions'!$B$2:$O$201,6),"")</f>
        <v/>
      </c>
    </row>
  </sheetData>
  <mergeCells count="2">
    <mergeCell ref="C1:D1"/>
    <mergeCell ref="A1:B1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0"/>
  <sheetViews>
    <sheetView showGridLines="0" workbookViewId="0">
      <selection activeCell="H13" sqref="H13"/>
    </sheetView>
  </sheetViews>
  <sheetFormatPr defaultRowHeight="13.5" x14ac:dyDescent="0.25"/>
  <cols>
    <col min="1" max="5" width="9.140625" style="1"/>
    <col min="6" max="6" width="8.140625" style="1" customWidth="1"/>
    <col min="7" max="7" width="52" style="1" customWidth="1"/>
    <col min="8" max="16384" width="9.140625" style="1"/>
  </cols>
  <sheetData>
    <row r="1" spans="1:7" x14ac:dyDescent="0.25">
      <c r="A1" s="55" t="s">
        <v>96</v>
      </c>
      <c r="B1" s="54" t="s">
        <v>5</v>
      </c>
      <c r="D1" s="4" t="s">
        <v>88</v>
      </c>
      <c r="E1" s="5">
        <f>MAX(B2:B31)</f>
        <v>0</v>
      </c>
    </row>
    <row r="2" spans="1:7" ht="14.25" thickBot="1" x14ac:dyDescent="0.3">
      <c r="A2" s="52"/>
      <c r="B2" s="53" t="str">
        <f>IF(A2&lt;&gt;"",VLOOKUP(A2,'12_Questions'!$B$2:$O$201,6),"")</f>
        <v/>
      </c>
      <c r="D2" s="6" t="s">
        <v>89</v>
      </c>
      <c r="E2" s="7">
        <f>MIN(B2:B31)</f>
        <v>0</v>
      </c>
    </row>
    <row r="3" spans="1:7" x14ac:dyDescent="0.25">
      <c r="A3" s="52"/>
      <c r="B3" s="53" t="str">
        <f>IF(A3&lt;&gt;"",VLOOKUP(A3,'12_Questions'!$B$2:$O$201,6),"")</f>
        <v/>
      </c>
    </row>
    <row r="4" spans="1:7" ht="30.75" x14ac:dyDescent="0.25">
      <c r="A4" s="52"/>
      <c r="B4" s="53" t="str">
        <f>IF(A4&lt;&gt;"",VLOOKUP(A4,'12_Questions'!$B$2:$O$201,6),"")</f>
        <v/>
      </c>
      <c r="F4" s="41">
        <f>FLOOR(E2,10)/10</f>
        <v>0</v>
      </c>
      <c r="G4" s="42" t="str">
        <f>REPT(" 0 ",COUNTIF($B$2:$B$31,F4*10+0))&amp;REPT(" 1 ",COUNTIF($B$2:$B$31,F4*10+1))&amp;REPT(" 2 ",COUNTIF($B$2:$B$31,F4*10+2))&amp;REPT(" 3 ",COUNTIF($B$2:$B$31,F4*10+3))&amp;REPT(" 4 ",COUNTIF($B$2:$B$31,F4*10+4))&amp;REPT(" 5 ",COUNTIF($B$2:$B$31,F4*10+5))&amp;REPT(" 6 ",COUNTIF($B$2:$B$31,F4*10+6))&amp;REPT(" 7 ",COUNTIF($B$2:$B$31,F4*10+7))&amp;REPT(" 8 ",COUNTIF($B$2:$B$31,F4*10+8))&amp;REPT(" 9 ",COUNTIF($B$2:$B$31,F4*10+9))</f>
        <v/>
      </c>
    </row>
    <row r="5" spans="1:7" ht="30.75" x14ac:dyDescent="0.25">
      <c r="A5" s="52"/>
      <c r="B5" s="53" t="str">
        <f>IF(A5&lt;&gt;"",VLOOKUP(A5,'12_Questions'!$B$2:$O$201,6),"")</f>
        <v/>
      </c>
      <c r="F5" s="41">
        <f>F4+1</f>
        <v>1</v>
      </c>
      <c r="G5" s="42" t="str">
        <f t="shared" ref="G5:G9" si="0">REPT(" 0 ",COUNTIF($B$2:$B$31,F5*10+0))&amp;REPT(" 1 ",COUNTIF($B$2:$B$31,F5*10+1))&amp;REPT(" 2 ",COUNTIF($B$2:$B$31,F5*10+2))&amp;REPT(" 3 ",COUNTIF($B$2:$B$31,F5*10+3))&amp;REPT(" 4 ",COUNTIF($B$2:$B$31,F5*10+4))&amp;REPT(" 5 ",COUNTIF($B$2:$B$31,F5*10+5))&amp;REPT(" 6 ",COUNTIF($B$2:$B$31,F5*10+6))&amp;REPT(" 7 ",COUNTIF($B$2:$B$31,F5*10+7))&amp;REPT(" 8 ",COUNTIF($B$2:$B$31,F5*10+8))&amp;REPT(" 9 ",COUNTIF($B$2:$B$31,F5*10+9))</f>
        <v/>
      </c>
    </row>
    <row r="6" spans="1:7" ht="30.75" x14ac:dyDescent="0.25">
      <c r="A6" s="52"/>
      <c r="B6" s="53" t="str">
        <f>IF(A6&lt;&gt;"",VLOOKUP(A6,'12_Questions'!$B$2:$O$201,6),"")</f>
        <v/>
      </c>
      <c r="F6" s="41">
        <f t="shared" ref="F6:F9" si="1">F5+1</f>
        <v>2</v>
      </c>
      <c r="G6" s="42" t="str">
        <f t="shared" si="0"/>
        <v/>
      </c>
    </row>
    <row r="7" spans="1:7" ht="30.75" x14ac:dyDescent="0.25">
      <c r="A7" s="52"/>
      <c r="B7" s="53" t="str">
        <f>IF(A7&lt;&gt;"",VLOOKUP(A7,'12_Questions'!$B$2:$O$201,6),"")</f>
        <v/>
      </c>
      <c r="F7" s="41">
        <f t="shared" si="1"/>
        <v>3</v>
      </c>
      <c r="G7" s="42" t="str">
        <f t="shared" si="0"/>
        <v/>
      </c>
    </row>
    <row r="8" spans="1:7" ht="30.75" x14ac:dyDescent="0.25">
      <c r="A8" s="52"/>
      <c r="B8" s="53" t="str">
        <f>IF(A8&lt;&gt;"",VLOOKUP(A8,'12_Questions'!$B$2:$O$201,6),"")</f>
        <v/>
      </c>
      <c r="F8" s="41">
        <f t="shared" si="1"/>
        <v>4</v>
      </c>
      <c r="G8" s="42" t="str">
        <f t="shared" si="0"/>
        <v/>
      </c>
    </row>
    <row r="9" spans="1:7" ht="30.75" x14ac:dyDescent="0.25">
      <c r="A9" s="52"/>
      <c r="B9" s="53" t="str">
        <f>IF(A9&lt;&gt;"",VLOOKUP(A9,'12_Questions'!$B$2:$O$201,6),"")</f>
        <v/>
      </c>
      <c r="F9" s="41">
        <f t="shared" si="1"/>
        <v>5</v>
      </c>
      <c r="G9" s="42" t="str">
        <f t="shared" si="0"/>
        <v/>
      </c>
    </row>
    <row r="10" spans="1:7" ht="17.25" x14ac:dyDescent="0.25">
      <c r="A10" s="52"/>
      <c r="B10" s="53" t="str">
        <f>IF(A10&lt;&gt;"",VLOOKUP(A10,'12_Questions'!$B$2:$O$201,6),"")</f>
        <v/>
      </c>
      <c r="F10" s="13"/>
      <c r="G10" s="14"/>
    </row>
    <row r="11" spans="1:7" x14ac:dyDescent="0.25">
      <c r="A11" s="52"/>
      <c r="B11" s="53" t="str">
        <f>IF(A11&lt;&gt;"",VLOOKUP(A11,'12_Questions'!$B$2:$O$201,6),"")</f>
        <v/>
      </c>
    </row>
    <row r="12" spans="1:7" x14ac:dyDescent="0.25">
      <c r="A12" s="52"/>
      <c r="B12" s="53" t="str">
        <f>IF(A12&lt;&gt;"",VLOOKUP(A12,'12_Questions'!$B$2:$O$201,6),"")</f>
        <v/>
      </c>
    </row>
    <row r="13" spans="1:7" x14ac:dyDescent="0.25">
      <c r="A13" s="52"/>
      <c r="B13" s="53" t="str">
        <f>IF(A13&lt;&gt;"",VLOOKUP(A13,'12_Questions'!$B$2:$O$201,6),"")</f>
        <v/>
      </c>
    </row>
    <row r="14" spans="1:7" x14ac:dyDescent="0.25">
      <c r="A14" s="52"/>
      <c r="B14" s="53" t="str">
        <f>IF(A14&lt;&gt;"",VLOOKUP(A14,'12_Questions'!$B$2:$O$201,6),"")</f>
        <v/>
      </c>
    </row>
    <row r="15" spans="1:7" x14ac:dyDescent="0.25">
      <c r="A15" s="52"/>
      <c r="B15" s="53" t="str">
        <f>IF(A15&lt;&gt;"",VLOOKUP(A15,'12_Questions'!$B$2:$O$201,6),"")</f>
        <v/>
      </c>
    </row>
    <row r="16" spans="1:7" x14ac:dyDescent="0.25">
      <c r="A16" s="52"/>
      <c r="B16" s="53" t="str">
        <f>IF(A16&lt;&gt;"",VLOOKUP(A16,'12_Questions'!$B$2:$O$201,6),"")</f>
        <v/>
      </c>
    </row>
    <row r="17" spans="1:2" x14ac:dyDescent="0.25">
      <c r="A17" s="52"/>
      <c r="B17" s="53" t="str">
        <f>IF(A17&lt;&gt;"",VLOOKUP(A17,'12_Questions'!$B$2:$O$201,6),"")</f>
        <v/>
      </c>
    </row>
    <row r="18" spans="1:2" x14ac:dyDescent="0.25">
      <c r="A18" s="52"/>
      <c r="B18" s="53" t="str">
        <f>IF(A18&lt;&gt;"",VLOOKUP(A18,'12_Questions'!$B$2:$O$201,6),"")</f>
        <v/>
      </c>
    </row>
    <row r="19" spans="1:2" x14ac:dyDescent="0.25">
      <c r="A19" s="52"/>
      <c r="B19" s="53" t="str">
        <f>IF(A19&lt;&gt;"",VLOOKUP(A19,'12_Questions'!$B$2:$O$201,6),"")</f>
        <v/>
      </c>
    </row>
    <row r="20" spans="1:2" x14ac:dyDescent="0.25">
      <c r="A20" s="52"/>
      <c r="B20" s="53" t="str">
        <f>IF(A20&lt;&gt;"",VLOOKUP(A20,'12_Questions'!$B$2:$O$201,6),"")</f>
        <v/>
      </c>
    </row>
    <row r="21" spans="1:2" x14ac:dyDescent="0.25">
      <c r="A21" s="52"/>
      <c r="B21" s="53" t="str">
        <f>IF(A21&lt;&gt;"",VLOOKUP(A21,'12_Questions'!$B$2:$O$201,6),"")</f>
        <v/>
      </c>
    </row>
    <row r="22" spans="1:2" x14ac:dyDescent="0.25">
      <c r="A22" s="52"/>
      <c r="B22" s="53" t="str">
        <f>IF(A22&lt;&gt;"",VLOOKUP(A22,'12_Questions'!$B$2:$O$201,6),"")</f>
        <v/>
      </c>
    </row>
    <row r="23" spans="1:2" x14ac:dyDescent="0.25">
      <c r="A23" s="52"/>
      <c r="B23" s="53" t="str">
        <f>IF(A23&lt;&gt;"",VLOOKUP(A23,'12_Questions'!$B$2:$O$201,6),"")</f>
        <v/>
      </c>
    </row>
    <row r="24" spans="1:2" x14ac:dyDescent="0.25">
      <c r="A24" s="52"/>
      <c r="B24" s="53" t="str">
        <f>IF(A24&lt;&gt;"",VLOOKUP(A24,'12_Questions'!$B$2:$O$201,6),"")</f>
        <v/>
      </c>
    </row>
    <row r="25" spans="1:2" x14ac:dyDescent="0.25">
      <c r="A25" s="52"/>
      <c r="B25" s="53" t="str">
        <f>IF(A25&lt;&gt;"",VLOOKUP(A25,'12_Questions'!$B$2:$O$201,6),"")</f>
        <v/>
      </c>
    </row>
    <row r="26" spans="1:2" x14ac:dyDescent="0.25">
      <c r="A26" s="52"/>
      <c r="B26" s="53" t="str">
        <f>IF(A26&lt;&gt;"",VLOOKUP(A26,'12_Questions'!$B$2:$O$201,6),"")</f>
        <v/>
      </c>
    </row>
    <row r="27" spans="1:2" x14ac:dyDescent="0.25">
      <c r="A27" s="52"/>
      <c r="B27" s="53" t="str">
        <f>IF(A27&lt;&gt;"",VLOOKUP(A27,'12_Questions'!$B$2:$O$201,6),"")</f>
        <v/>
      </c>
    </row>
    <row r="28" spans="1:2" x14ac:dyDescent="0.25">
      <c r="A28" s="52"/>
      <c r="B28" s="53" t="str">
        <f>IF(A28&lt;&gt;"",VLOOKUP(A28,'12_Questions'!$B$2:$O$201,6),"")</f>
        <v/>
      </c>
    </row>
    <row r="29" spans="1:2" x14ac:dyDescent="0.25">
      <c r="A29" s="52"/>
      <c r="B29" s="53" t="str">
        <f>IF(A29&lt;&gt;"",VLOOKUP(A29,'12_Questions'!$B$2:$O$201,6),"")</f>
        <v/>
      </c>
    </row>
    <row r="30" spans="1:2" x14ac:dyDescent="0.25">
      <c r="A30" s="52"/>
      <c r="B30" s="53" t="str">
        <f>IF(A30&lt;&gt;"",VLOOKUP(A30,'12_Questions'!$B$2:$O$201,6),"")</f>
        <v/>
      </c>
    </row>
    <row r="31" spans="1:2" x14ac:dyDescent="0.25">
      <c r="A31" s="52"/>
      <c r="B31" s="53" t="str">
        <f>IF(A31&lt;&gt;"",VLOOKUP(A31,'12_Questions'!$B$2:$O$201,6),"")</f>
        <v/>
      </c>
    </row>
    <row r="32" spans="1:2" x14ac:dyDescent="0.25">
      <c r="A32" s="12"/>
      <c r="B32" s="12"/>
    </row>
    <row r="33" spans="1:2" x14ac:dyDescent="0.25">
      <c r="A33" s="12"/>
      <c r="B33" s="12"/>
    </row>
    <row r="34" spans="1:2" x14ac:dyDescent="0.25">
      <c r="A34" s="12"/>
      <c r="B34" s="12"/>
    </row>
    <row r="35" spans="1:2" x14ac:dyDescent="0.25">
      <c r="A35" s="12"/>
      <c r="B35" s="12"/>
    </row>
    <row r="36" spans="1:2" x14ac:dyDescent="0.25">
      <c r="A36" s="12"/>
      <c r="B36" s="12"/>
    </row>
    <row r="37" spans="1:2" x14ac:dyDescent="0.25">
      <c r="A37" s="12"/>
      <c r="B37" s="12"/>
    </row>
    <row r="38" spans="1:2" x14ac:dyDescent="0.25">
      <c r="A38" s="12"/>
      <c r="B38" s="12"/>
    </row>
    <row r="39" spans="1:2" x14ac:dyDescent="0.25">
      <c r="A39" s="12"/>
      <c r="B39" s="12"/>
    </row>
    <row r="40" spans="1:2" x14ac:dyDescent="0.25">
      <c r="A40" s="12"/>
      <c r="B40" s="12"/>
    </row>
    <row r="41" spans="1:2" x14ac:dyDescent="0.25">
      <c r="A41" s="12"/>
      <c r="B41" s="12"/>
    </row>
    <row r="42" spans="1:2" x14ac:dyDescent="0.25">
      <c r="A42" s="12"/>
      <c r="B42" s="12"/>
    </row>
    <row r="43" spans="1:2" x14ac:dyDescent="0.25">
      <c r="A43" s="12"/>
      <c r="B43" s="12"/>
    </row>
    <row r="44" spans="1:2" x14ac:dyDescent="0.25">
      <c r="A44" s="12"/>
      <c r="B44" s="12"/>
    </row>
    <row r="45" spans="1:2" x14ac:dyDescent="0.25">
      <c r="A45" s="12"/>
      <c r="B45" s="12"/>
    </row>
    <row r="46" spans="1:2" x14ac:dyDescent="0.25">
      <c r="A46" s="12"/>
      <c r="B46" s="12"/>
    </row>
    <row r="47" spans="1:2" x14ac:dyDescent="0.25">
      <c r="A47" s="12"/>
      <c r="B47" s="12"/>
    </row>
    <row r="48" spans="1:2" x14ac:dyDescent="0.25">
      <c r="A48" s="12"/>
      <c r="B48" s="12"/>
    </row>
    <row r="49" spans="1:2" x14ac:dyDescent="0.25">
      <c r="A49" s="12"/>
      <c r="B49" s="12"/>
    </row>
    <row r="50" spans="1:2" x14ac:dyDescent="0.25">
      <c r="A50" s="12"/>
      <c r="B50" s="12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No. in Family (2)</vt:lpstr>
      <vt:lpstr>12_Questions</vt:lpstr>
      <vt:lpstr>Cubes</vt:lpstr>
      <vt:lpstr>S5_B1</vt:lpstr>
      <vt:lpstr>No. in Family</vt:lpstr>
      <vt:lpstr>height_m_f</vt:lpstr>
      <vt:lpstr>height</vt:lpstr>
      <vt:lpstr>'12_Questions'!Print_Titles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Pádraic</dc:creator>
  <cp:lastModifiedBy>Pádraic Kavanagh</cp:lastModifiedBy>
  <cp:lastPrinted>2011-05-31T19:39:19Z</cp:lastPrinted>
  <dcterms:created xsi:type="dcterms:W3CDTF">2011-05-25T18:13:48Z</dcterms:created>
  <dcterms:modified xsi:type="dcterms:W3CDTF">2011-10-07T15:03:00Z</dcterms:modified>
</cp:coreProperties>
</file>